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workbookProtection workbookAlgorithmName="SHA-512" workbookHashValue="/OpcZTKk1JojwNRnYmVx6sejXkTdRgmAEpT2VpOumJLFOmhvqTqMk+TbtlIGo2K0WIe2q/dgRTc5Ci6odVt94w==" workbookSaltValue="lStwJHeyteFuUbq+i0agsA==" workbookSpinCount="100000" lockStructure="1"/>
  <bookViews>
    <workbookView xWindow="-105" yWindow="-105" windowWidth="21840" windowHeight="12570" tabRatio="767"/>
  </bookViews>
  <sheets>
    <sheet name="Finansiniai duomenys" sheetId="2" r:id="rId1"/>
    <sheet name="Finansiniai duomenys(2015-2016)" sheetId="17" state="hidden" r:id="rId2"/>
    <sheet name="Suteikta parama" sheetId="3" r:id="rId3"/>
  </sheets>
  <definedNames>
    <definedName name="_xlnm.Print_Area" localSheetId="0">'Finansiniai duomenys'!$B$2:$E$167</definedName>
    <definedName name="_xlnm.Print_Area" localSheetId="1">'Finansiniai duomenys(2015-2016)'!$B$2:$E$149</definedName>
    <definedName name="_xlnm.Print_Area" localSheetId="2">'Suteikta parama'!$B$2:$M$96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07" i="2" l="1"/>
  <c r="T1" i="2" l="1"/>
  <c r="S1" i="2"/>
  <c r="R1" i="2"/>
  <c r="C126" i="2" l="1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C142" i="2" l="1"/>
  <c r="E45" i="2" l="1"/>
  <c r="C45" i="2"/>
  <c r="E39" i="2"/>
  <c r="E42" i="2" s="1"/>
  <c r="C39" i="2"/>
  <c r="C42" i="2" s="1"/>
  <c r="C65" i="2"/>
  <c r="C83" i="2"/>
  <c r="C94" i="2"/>
  <c r="E94" i="2"/>
  <c r="E118" i="2"/>
  <c r="C118" i="2"/>
  <c r="E107" i="2"/>
  <c r="E83" i="2"/>
  <c r="E65" i="2"/>
  <c r="E59" i="2"/>
  <c r="C59" i="2"/>
  <c r="E24" i="2"/>
  <c r="E71" i="2" l="1"/>
  <c r="C71" i="2"/>
  <c r="C100" i="2"/>
  <c r="E48" i="2"/>
  <c r="E100" i="2"/>
  <c r="C48" i="2"/>
  <c r="C50" i="2" s="1"/>
  <c r="E50" i="2" l="1"/>
  <c r="E102" i="2"/>
  <c r="C102" i="2"/>
  <c r="C44" i="17"/>
</calcChain>
</file>

<file path=xl/comments1.xml><?xml version="1.0" encoding="utf-8"?>
<comments xmlns="http://schemas.openxmlformats.org/spreadsheetml/2006/main">
  <authors>
    <author>Sandra</author>
    <author>user</author>
    <author>k.lizdenis</author>
    <author>Lina</author>
    <author>Paulius Šimkūnas</author>
  </authors>
  <commentList>
    <comment ref="C15" authorId="0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B18" authorId="1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18" authorId="2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18" authorId="0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26" authorId="0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akcijų dalį, kurią valdo daugiausiai akcijų valdanti savivaldybė;
Jeigu įmonės teisinė forma savivaldybės įmonė (SĮ), nurodykite - 100,0%</t>
        </r>
      </text>
    </comment>
    <comment ref="C27" authorId="0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tą savivaldybę, kuriai priklauso didžiausia dalis akcijų</t>
        </r>
      </text>
    </comment>
    <comment ref="C30" authorId="0">
      <text>
        <r>
          <rPr>
            <sz val="9"/>
            <color indexed="81"/>
            <rFont val="Tahoma"/>
            <family val="2"/>
            <charset val="186"/>
          </rPr>
          <t>Nurodykite visų kontroliuojamų įmonių pavadinimus</t>
        </r>
      </text>
    </comment>
    <comment ref="C43" authorId="0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43" authorId="0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69" authorId="0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69" authorId="0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4" authorId="0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74" authorId="0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75" authorId="0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75" authorId="0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90" authorId="0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90" authorId="0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93" authorId="0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93" authorId="0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98" authorId="0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98" authorId="0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02" authorId="0">
      <text>
        <r>
          <rPr>
            <sz val="9"/>
            <color indexed="81"/>
            <rFont val="Tahoma"/>
            <charset val="1"/>
          </rPr>
          <t>Jei balansas susibalansuoja, matysite žodį "Balansas"; jei nesibalansuoja - matysite disbalanso dydį (skirtumą).</t>
        </r>
      </text>
    </comment>
    <comment ref="C110" authorId="0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10" authorId="0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19" authorId="0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19" authorId="0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26" authorId="0">
      <text>
        <r>
          <rPr>
            <sz val="9"/>
            <color indexed="81"/>
            <rFont val="Tahoma"/>
            <family val="2"/>
            <charset val="186"/>
          </rPr>
          <t>Nurodžius narius žemiau esančioje lentelėje, paskirtų narių skaičius suskaičiuojamas automatiškai</t>
        </r>
      </text>
    </comment>
    <comment ref="B127" authorId="3">
      <text>
        <r>
          <rPr>
            <sz val="9"/>
            <color indexed="81"/>
            <rFont val="Tahoma"/>
            <family val="2"/>
          </rPr>
          <t xml:space="preserve">Pasirinkite iš pateikto sąrašo.
</t>
        </r>
      </text>
    </comment>
    <comment ref="B128" authorId="3">
      <text>
        <r>
          <rPr>
            <sz val="9"/>
            <color indexed="81"/>
            <rFont val="Tahoma"/>
            <family val="2"/>
          </rPr>
          <t xml:space="preserve">Pasirinkite iš pateikto sąrašo.
</t>
        </r>
      </text>
    </comment>
    <comment ref="B129" authorId="2">
      <text>
        <r>
          <rPr>
            <sz val="9"/>
            <color indexed="81"/>
            <rFont val="Tahoma"/>
            <family val="2"/>
          </rPr>
          <t>Atskirose eilutėse pateikite informaciją apie valdybos narius - vardas, pavardė, pozicija ir nepriklausomumas, užimamos pareigos.</t>
        </r>
      </text>
    </comment>
    <comment ref="C129" authorId="2">
      <text>
        <r>
          <rPr>
            <sz val="9"/>
            <color indexed="81"/>
            <rFont val="Tahoma"/>
            <family val="2"/>
          </rPr>
          <t xml:space="preserve">Nurodykite pilną vardą ir pavardę </t>
        </r>
        <r>
          <rPr>
            <b/>
            <sz val="9"/>
            <color indexed="81"/>
            <rFont val="Tahoma"/>
            <family val="2"/>
            <charset val="186"/>
          </rPr>
          <t>VIENAME LANGELYJE</t>
        </r>
      </text>
    </comment>
    <comment ref="D129" authorId="0">
      <text>
        <r>
          <rPr>
            <sz val="9"/>
            <color indexed="81"/>
            <rFont val="Tahoma"/>
            <family val="2"/>
            <charset val="186"/>
          </rPr>
          <t xml:space="preserve">Narys laikomas nepriklausomu, jeigu atitinka LR Vyriausybės nutarimu Nr. 631 patvirtinto </t>
        </r>
        <r>
          <rPr>
            <b/>
            <sz val="9"/>
            <color indexed="81"/>
            <rFont val="Tahoma"/>
            <family val="2"/>
            <charset val="186"/>
          </rPr>
          <t>Kandidatų į valstybės įmonės ar savivaldybės įmonės valdybą ir kandidatų į valstybės ar savivaldybės valdomos bendrovės visuotinio akcininkų susirinkimo renkamą kolegialų priežiūros ar caldymo organą atrankos aprašo</t>
        </r>
        <r>
          <rPr>
            <sz val="9"/>
            <color indexed="81"/>
            <rFont val="Tahoma"/>
            <family val="2"/>
            <charset val="186"/>
          </rPr>
          <t xml:space="preserve"> IV skyriuje numatytus nepriklausomumo kriterijus</t>
        </r>
      </text>
    </comment>
    <comment ref="E129" authorId="4">
      <text>
        <r>
          <rPr>
            <sz val="9"/>
            <color indexed="81"/>
            <rFont val="Tahoma"/>
            <family val="2"/>
            <charset val="186"/>
          </rPr>
          <t xml:space="preserve">Nurodykite pagrindines pareigas </t>
        </r>
        <r>
          <rPr>
            <b/>
            <sz val="9"/>
            <color indexed="81"/>
            <rFont val="Tahoma"/>
            <family val="2"/>
            <charset val="186"/>
          </rPr>
          <t>VIENAME LANGELYJE</t>
        </r>
      </text>
    </comment>
    <comment ref="C130" authorId="3">
      <text>
        <r>
          <rPr>
            <sz val="9"/>
            <color indexed="81"/>
            <rFont val="Tahoma"/>
            <family val="2"/>
          </rPr>
          <t>Jeigu valdybos pirmininkas nepaskirtas, šio laukelio nepildykite.</t>
        </r>
      </text>
    </comment>
    <comment ref="D130" authorId="0">
      <text>
        <r>
          <rPr>
            <sz val="9"/>
            <color indexed="81"/>
            <rFont val="Tahoma"/>
            <family val="2"/>
            <charset val="186"/>
          </rPr>
          <t>Jeigu valdybos pirmininkas nepaskirtas, šio laukelio nepildykite</t>
        </r>
      </text>
    </comment>
    <comment ref="E130" authorId="0">
      <text>
        <r>
          <rPr>
            <sz val="9"/>
            <color indexed="81"/>
            <rFont val="Tahoma"/>
            <family val="2"/>
            <charset val="186"/>
          </rPr>
          <t>Jeigu valdybos pirmininkas nepaskirtas, šio laukelio nepildykite</t>
        </r>
      </text>
    </comment>
    <comment ref="E131" authorId="3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C132" authorId="3">
      <text>
        <r>
          <rPr>
            <sz val="9"/>
            <color indexed="81"/>
            <rFont val="Tahoma"/>
            <family val="2"/>
          </rPr>
          <t>Jeigu valdybos pirmininkas nepaskirtas, šio laukelio nepildykite.</t>
        </r>
      </text>
    </comment>
    <comment ref="E132" authorId="3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3" authorId="3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4" authorId="3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5" authorId="3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6" authorId="3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7" authorId="3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8" authorId="3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39" authorId="3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E140" authorId="3">
      <text>
        <r>
          <rPr>
            <sz val="9"/>
            <color indexed="81"/>
            <rFont val="Tahoma"/>
            <family val="2"/>
          </rPr>
          <t xml:space="preserve">Nurodykite pilnas valdybos nario pareigas pvz:
</t>
        </r>
        <r>
          <rPr>
            <b/>
            <sz val="9"/>
            <color indexed="81"/>
            <rFont val="Tahoma"/>
            <family val="2"/>
          </rPr>
          <t xml:space="preserve">Vilniaus miesto savivaldybės administracijos Šilumos ir vandens ūkio skyriaus vedėjas </t>
        </r>
      </text>
    </comment>
    <comment ref="C142" authorId="0">
      <text>
        <r>
          <rPr>
            <sz val="9"/>
            <color indexed="81"/>
            <rFont val="Tahoma"/>
            <family val="2"/>
            <charset val="186"/>
          </rPr>
          <t>Nurodžius narius žemiau esančioje lentelėje, paskirtų narių skaičius suskaičiuojamas automatiškai</t>
        </r>
      </text>
    </comment>
    <comment ref="B143" authorId="3">
      <text>
        <r>
          <rPr>
            <sz val="9"/>
            <color indexed="81"/>
            <rFont val="Tahoma"/>
            <family val="2"/>
          </rPr>
          <t xml:space="preserve">Pasirinkite iš pateikto sąrašo.
</t>
        </r>
      </text>
    </comment>
    <comment ref="B144" authorId="3">
      <text>
        <r>
          <rPr>
            <sz val="9"/>
            <color indexed="81"/>
            <rFont val="Tahoma"/>
            <family val="2"/>
          </rPr>
          <t xml:space="preserve">Pasirinkite iš pateikto sąrašo.
</t>
        </r>
      </text>
    </comment>
    <comment ref="B145" authorId="2">
      <text>
        <r>
          <rPr>
            <sz val="9"/>
            <color indexed="81"/>
            <rFont val="Tahoma"/>
            <family val="2"/>
          </rPr>
          <t>Atskirose eilutėse pateikite informaciją apie stebėtojų tarybos narius - vardas, pavardė, pozicija ir nepriklausomumas, užimamos pareigos.</t>
        </r>
      </text>
    </comment>
    <comment ref="C145" authorId="2">
      <text>
        <r>
          <rPr>
            <sz val="9"/>
            <color indexed="81"/>
            <rFont val="Tahoma"/>
            <family val="2"/>
          </rPr>
          <t xml:space="preserve">Nurodykite pilną vardą ir pavardę </t>
        </r>
        <r>
          <rPr>
            <b/>
            <sz val="9"/>
            <color indexed="81"/>
            <rFont val="Tahoma"/>
            <family val="2"/>
            <charset val="186"/>
          </rPr>
          <t>VIENAME LANGELYJE</t>
        </r>
      </text>
    </comment>
    <comment ref="D145" authorId="0">
      <text>
        <r>
          <rPr>
            <sz val="9"/>
            <color indexed="81"/>
            <rFont val="Tahoma"/>
            <family val="2"/>
            <charset val="186"/>
          </rPr>
          <t xml:space="preserve">Narys laikomas nepriklausomu, jeigu atitinka LR Vyriausybės nutarimu Nr. 631 patvirtinto </t>
        </r>
        <r>
          <rPr>
            <b/>
            <sz val="9"/>
            <color indexed="81"/>
            <rFont val="Tahoma"/>
            <family val="2"/>
            <charset val="186"/>
          </rPr>
          <t>Kandidatų į valstybės įmonės ar savivaldybės įmonės valdybą ir kandidatų į valstybės ar savivaldybės valdomos bendrovės visuotinio akcininkų susirinkimo renkamą kolegialų priežiūros ar caldymo organą atrankos aprašo</t>
        </r>
        <r>
          <rPr>
            <sz val="9"/>
            <color indexed="81"/>
            <rFont val="Tahoma"/>
            <family val="2"/>
            <charset val="186"/>
          </rPr>
          <t xml:space="preserve"> IV skyriuje numatytus nepriklausomumo kriterijus</t>
        </r>
      </text>
    </comment>
    <comment ref="E145" authorId="4">
      <text>
        <r>
          <rPr>
            <sz val="9"/>
            <color indexed="81"/>
            <rFont val="Tahoma"/>
            <family val="2"/>
            <charset val="186"/>
          </rPr>
          <t xml:space="preserve">Nurodykite pagrindines pareigas </t>
        </r>
        <r>
          <rPr>
            <b/>
            <sz val="9"/>
            <color indexed="81"/>
            <rFont val="Tahoma"/>
            <family val="2"/>
            <charset val="186"/>
          </rPr>
          <t>VIENAME LANGELYJE</t>
        </r>
      </text>
    </comment>
    <comment ref="C146" authorId="3">
      <text>
        <r>
          <rPr>
            <sz val="9"/>
            <color indexed="81"/>
            <rFont val="Tahoma"/>
            <family val="2"/>
          </rPr>
          <t>Jeigu stebėtojų tarybos pirmininkas nepaskirtas, šio laukelio nepildykite</t>
        </r>
      </text>
    </comment>
    <comment ref="D146" authorId="0">
      <text>
        <r>
          <rPr>
            <sz val="9"/>
            <color indexed="81"/>
            <rFont val="Tahoma"/>
            <family val="2"/>
            <charset val="186"/>
          </rPr>
          <t>Jeigu stebėtojų tarybos pirmininkas nepaskirtas, šio laukelio nepildykite</t>
        </r>
      </text>
    </comment>
    <comment ref="E146" authorId="0">
      <text>
        <r>
          <rPr>
            <sz val="9"/>
            <color indexed="81"/>
            <rFont val="Tahoma"/>
            <family val="2"/>
            <charset val="186"/>
          </rPr>
          <t>Jeigu stebėtojų tarybos pirmininkas nepaskirtas, šio laukelio nepildykite</t>
        </r>
      </text>
    </comment>
    <comment ref="E147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48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49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0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1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2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3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4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5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E156" authorId="0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 pvz: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 xml:space="preserve"> </t>
        </r>
      </text>
    </comment>
    <comment ref="C164" authorId="0">
      <text>
        <r>
          <rPr>
            <sz val="9"/>
            <color indexed="81"/>
            <rFont val="Tahoma"/>
            <charset val="1"/>
          </rPr>
          <t>Data, kai atsakingas asmuo patvirtina duomenų tikrumą.</t>
        </r>
      </text>
    </comment>
    <comment ref="C166" authorId="0">
      <text>
        <r>
          <rPr>
            <sz val="9"/>
            <color indexed="81"/>
            <rFont val="Tahoma"/>
            <charset val="1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>
  <authors>
    <author>user</author>
    <author>k.lizdenis</author>
    <author>Sandra</author>
  </authors>
  <commentList>
    <comment ref="B35" authorId="0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>
      <text>
        <r>
          <rPr>
            <sz val="9"/>
            <color indexed="81"/>
            <rFont val="Tahoma"/>
            <charset val="1"/>
          </rPr>
          <t>Jei balansas susibalansuoja, matysite žodį "Balansas"; jei nesibalansuoja - matysite disbalanso dydį (skirtumą).</t>
        </r>
      </text>
    </comment>
    <comment ref="C129" authorId="2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>
      <text>
        <r>
          <rPr>
            <sz val="9"/>
            <color indexed="81"/>
            <rFont val="Tahoma"/>
            <charset val="1"/>
          </rPr>
          <t>Data, kai atsakingas asmuo patvirtina duomenų tikrumą.</t>
        </r>
      </text>
    </comment>
    <comment ref="C146" authorId="2">
      <text>
        <r>
          <rPr>
            <sz val="9"/>
            <color indexed="81"/>
            <rFont val="Tahoma"/>
            <charset val="1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3.xml><?xml version="1.0" encoding="utf-8"?>
<comments xmlns="http://schemas.openxmlformats.org/spreadsheetml/2006/main">
  <authors>
    <author>Sandra</author>
  </authors>
  <commentList>
    <comment ref="F14" authorId="0">
      <text>
        <r>
          <rPr>
            <sz val="9"/>
            <color indexed="81"/>
            <rFont val="Tahoma"/>
            <family val="2"/>
            <charset val="186"/>
          </rPr>
          <t xml:space="preserve">Dokumento patvirtinimo 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</commentList>
</comments>
</file>

<file path=xl/sharedStrings.xml><?xml version="1.0" encoding="utf-8"?>
<sst xmlns="http://schemas.openxmlformats.org/spreadsheetml/2006/main" count="874" uniqueCount="458">
  <si>
    <t>Atsakingo asmens parašas (reikalingas tik skenuotoje versijoje)</t>
  </si>
  <si>
    <t>Atsakingo asmens kontaktiniai duomenys (telefono nr. ir elektroninio pašto adresas)</t>
  </si>
  <si>
    <t>Atsakingas asmuo (vardas, pavardė, pareigos)</t>
  </si>
  <si>
    <t>Lentelės duomenų patvirtinimo data</t>
  </si>
  <si>
    <t>Informacija apie lentelės duomenų tikrumą patvirtinantį asmenį</t>
  </si>
  <si>
    <t>Jei turite pastabų dėl užpildytos informacijos, pateikite jas čia:</t>
  </si>
  <si>
    <t>Pastabos</t>
  </si>
  <si>
    <t>Lentelės užpildymo dieną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</si>
  <si>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</si>
  <si>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Informacija apie darbuotojus</t>
  </si>
  <si>
    <t>Nusidėvėjimas ir amortizacija, įskaičiuoti į ataskaitinio laikotarpio pelno (nuostolių) ataskaitą</t>
  </si>
  <si>
    <t>Kita informacija</t>
  </si>
  <si>
    <t>Ar balansas susibalansuoja?</t>
  </si>
  <si>
    <t>Nuosavo kapitalo ir įsipareigojimų iš viso</t>
  </si>
  <si>
    <t>Įsipareigojimai, susiję su ilgalaikiu turtu, laikomu pardavimui</t>
  </si>
  <si>
    <t>Iš viso įsipareigojimų</t>
  </si>
  <si>
    <t xml:space="preserve">             Trumpalaikės finansinės skolos</t>
  </si>
  <si>
    <t>-Iš jų: Ilgalaikių finansinių skolų einamųjų metų dalis</t>
  </si>
  <si>
    <t>Trumpalaikiai įsipareigojimai</t>
  </si>
  <si>
    <t>-Iš jų: Ilgalaikės finansinės skolos</t>
  </si>
  <si>
    <t>Ilgalaikiai įsipareigojimai</t>
  </si>
  <si>
    <t>Dotacijos, subsidijos</t>
  </si>
  <si>
    <t>Nuosavas kapitalas</t>
  </si>
  <si>
    <t>Nepaskirstytasis pelnas (nuostoliai)</t>
  </si>
  <si>
    <t>-Iš jų: Privalomasis rezervas</t>
  </si>
  <si>
    <t>Rezervai</t>
  </si>
  <si>
    <t>Perkainojimo rezervas (rezultatai)</t>
  </si>
  <si>
    <t>Turtą, kuris pagal įstatymus gali būti tik valstybės nuosavybė, atitinkantis kapitalas</t>
  </si>
  <si>
    <t>-Iš jo: Įstatinio (pasirašytojo) kapitalo dalis</t>
  </si>
  <si>
    <t>Turto iš viso</t>
  </si>
  <si>
    <t>Ilgalaikis turtas, laikomas pardavimui</t>
  </si>
  <si>
    <t>Trumpalaikis turtas</t>
  </si>
  <si>
    <t>Pinigai ir pinigų ekvivalentai</t>
  </si>
  <si>
    <t>Kitas trumpalaikis turtas</t>
  </si>
  <si>
    <t>Per vienerius metus gautinos sumos</t>
  </si>
  <si>
    <t>Atsargos, išankstiniai apmokėjimai ir nebaigtos vykdyti sutartys</t>
  </si>
  <si>
    <t>Ilgalaikis turtas</t>
  </si>
  <si>
    <t>Biologinis turtas</t>
  </si>
  <si>
    <t>Kitas ilgalaikis turtas</t>
  </si>
  <si>
    <t>Finansinis turtas</t>
  </si>
  <si>
    <t>Materialusis turtas</t>
  </si>
  <si>
    <t>Nematerialusis turtas</t>
  </si>
  <si>
    <t>Balansas</t>
  </si>
  <si>
    <t>Grynasis pelnas (nuostoliai)</t>
  </si>
  <si>
    <t>Pelno mokestis</t>
  </si>
  <si>
    <t>Pelnas (nuostoliai) prieš apmokestinimą</t>
  </si>
  <si>
    <t>Sąnaudos</t>
  </si>
  <si>
    <t>Pajamos</t>
  </si>
  <si>
    <t>Finansinė ir investicinė veikla</t>
  </si>
  <si>
    <t>Dotacijos, susijusios su pajamomis</t>
  </si>
  <si>
    <t>Bendrasis pelnas (nuostoliai)</t>
  </si>
  <si>
    <t>Pardavimo savikaina</t>
  </si>
  <si>
    <t>Pardavimo pajamos</t>
  </si>
  <si>
    <t>Pelno (nuostolių) ataskaita</t>
  </si>
  <si>
    <t>Lentelėse turi būti pateikiami audituoti metiniai duomenys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</si>
  <si>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</si>
  <si>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Kur įmanoma, duomenys pateikiami augimo (agregavimo) principu</t>
  </si>
  <si>
    <t>Kitų akcininkų valdoma dalis</t>
  </si>
  <si>
    <t>Kiti akcininkai</t>
  </si>
  <si>
    <t>Akcininkas Nr.5</t>
  </si>
  <si>
    <t>Akcininkas Nr.4</t>
  </si>
  <si>
    <t>Akcininkas Nr.3</t>
  </si>
  <si>
    <t>Akcininkas Nr.2</t>
  </si>
  <si>
    <t>Akcininkas Nr.1</t>
  </si>
  <si>
    <t>Valdoma akcijų dalis</t>
  </si>
  <si>
    <t>5 didžiausi akcininkai</t>
  </si>
  <si>
    <t>Akcininkų sąrašas</t>
  </si>
  <si>
    <t>Įmonės vyr. finansininkas (vyr. buhalteris)</t>
  </si>
  <si>
    <t>Įmonės direktorius (generalinis direktorius)</t>
  </si>
  <si>
    <t>Įmonės kodas</t>
  </si>
  <si>
    <t>-</t>
  </si>
  <si>
    <t>dalyvaujantis atskyrime</t>
  </si>
  <si>
    <t>Europos bendrovė, kurios buveinė perkeliama</t>
  </si>
  <si>
    <t>inicijuojantis Europos bendrovės steigimą valdymo (holdingo) būdu</t>
  </si>
  <si>
    <t>inicijuojantis Europos bendrovės steigimą jungimo būdu</t>
  </si>
  <si>
    <t>likviduojamas</t>
  </si>
  <si>
    <t>bankrutavęs</t>
  </si>
  <si>
    <t>bankrutuojantis</t>
  </si>
  <si>
    <t>restruktūrizuojamas</t>
  </si>
  <si>
    <t>pertvarkomas</t>
  </si>
  <si>
    <t>dalyvaujantis reorganizavime</t>
  </si>
  <si>
    <t>reorganizuojamas</t>
  </si>
  <si>
    <t>Įmonės teisinis statusas</t>
  </si>
  <si>
    <t>Uždaroji akcinė bendrovė (UAB)</t>
  </si>
  <si>
    <t>Akcinė bendrovė (AB)</t>
  </si>
  <si>
    <t>Teisinė forma</t>
  </si>
  <si>
    <t>Įmonės pavadinimas</t>
  </si>
  <si>
    <t>Centralizuotai valdomą valstybės turtą atitinkantis kapitalas</t>
  </si>
  <si>
    <t>Kitos veiklos rezultatai</t>
  </si>
  <si>
    <t>Pardavimo sąnaudos</t>
  </si>
  <si>
    <t>Bendrosios ir administracinės sąnaudos</t>
  </si>
  <si>
    <t>Veiklos pelnas (nuostoliai)</t>
  </si>
  <si>
    <t>Ateinančių laikotarpių sąnaudos ir sukauptos pajamos</t>
  </si>
  <si>
    <t>Atidėjimai</t>
  </si>
  <si>
    <t>Sukauptos sąnaudos ir ateinančių laikotarpių pajamos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</si>
  <si>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</si>
  <si>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</si>
  <si>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</si>
  <si>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</si>
  <si>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</si>
  <si>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LENTELĖSE DUOMENYS PATEIKIAMI TŪKSTANČIAIS EURŲ (JEI NENURODYTA KITAIP), VIENO SKAIČIAUS PO KABLELIO TIKSLUMU</t>
  </si>
  <si>
    <t>Pateikite tikslią internetinės svetainės nuorodą, kurioje skelbiama informaciją apie suteiktą paramą</t>
  </si>
  <si>
    <t>Savivaldybės įmonė (SĮ)</t>
  </si>
  <si>
    <t>Įmonės įsteigimo data</t>
  </si>
  <si>
    <t>Sektorius, kuriame veikia įmonė</t>
  </si>
  <si>
    <t>Butų ūkiai</t>
  </si>
  <si>
    <t>Komunalinės paslaugos: kita</t>
  </si>
  <si>
    <t>Atliekos ir šalinimo paslaugos</t>
  </si>
  <si>
    <t>Viešasis transportas</t>
  </si>
  <si>
    <t>Kitos transporto paslaugos</t>
  </si>
  <si>
    <t>Statyba ir architektūra</t>
  </si>
  <si>
    <t>Sveikatos priežiūros paslaugos</t>
  </si>
  <si>
    <t>Leidyba</t>
  </si>
  <si>
    <t xml:space="preserve">Komunalinės paslaugos: vanduo (nurodyti laukelyje žemiau, ar įmonė tik nuomoja infrastruktūrą, ar pati teikia paslaugas galutiniams vartotojams) </t>
  </si>
  <si>
    <t>Komunalinės paslaugos: šilumos tinklai (nurodyti laukelyje žemiau, ar įmonė tik nuomoja infrastruktūrą, ar pati teikia paslaugas galutiniams vartotojams)</t>
  </si>
  <si>
    <t>Kita (nurodyti laukelyje žemiau pagrindines veiklos sritis)</t>
  </si>
  <si>
    <t>Paskirtų valdybos narių skaičius</t>
  </si>
  <si>
    <t>Ar įmonėje sudaryta valdyba?</t>
  </si>
  <si>
    <t xml:space="preserve">(Valdybos narių skaičius, numatytas įstatuose ar kitame dokumente) </t>
  </si>
  <si>
    <t>Taip, sudaryta</t>
  </si>
  <si>
    <t>Valdybos narių sąrašas ir jų užimamos pareigos</t>
  </si>
  <si>
    <t>Vardas Pavardė</t>
  </si>
  <si>
    <t>Ne, bet įmonės įstatuose toks organas numatytas</t>
  </si>
  <si>
    <t>Valdybos pirmininkas</t>
  </si>
  <si>
    <t>Ne, pagal įmonės įstatus toks organas nesudaromas</t>
  </si>
  <si>
    <t>Valdybos narys</t>
  </si>
  <si>
    <t>Paskirtų stebėtojų tarybos narių skaičius</t>
  </si>
  <si>
    <t>Ar įmonėje sudaryta stebėtojų taryba?</t>
  </si>
  <si>
    <t>(Stebėtojų tarybos narių skaičius, numatytas įstatuose ar kitame dokumente)</t>
  </si>
  <si>
    <t>Stebėtojų tarybos narių sąrašas ir jų užimamos pareigos</t>
  </si>
  <si>
    <t>Stebėtojų tarybos pirmininkas</t>
  </si>
  <si>
    <t>Stebėtojų tarybos narys</t>
  </si>
  <si>
    <t>-Iš jo: Mažumai tenkanti grynojo pelno dalis (pildoma akcinių bendrovių/uždarųjų akcinių bendrovių, turinčių kontroliuojamų įmonių)</t>
  </si>
  <si>
    <t>Mažumai tenkanti nuosavo kapitalo dalis (pildoma tik akcinių bendrovių/uždarųjų akcinių bendrovių, turinčių kontroliuojamų įmonių)</t>
  </si>
  <si>
    <t>Ar bendrovė turi pasitvirtinusi bendrovės paramos valdymo taisykles ar paramos fondo paramos valdymo taisykles?</t>
  </si>
  <si>
    <t>Taip, patvirtintos bendrovės paramos valdymo taisyklės</t>
  </si>
  <si>
    <t>Ne, paramos valdymo taisyklės nepatvirtintos (nors parama teikiama ar planuojama ją teikti)</t>
  </si>
  <si>
    <t>Ne, parama nebuvo teikiama ir (ar) neplanuojama jos teikti</t>
  </si>
  <si>
    <t>Taip, patvirtintos paramos fondo paramos valdymo taisyklės</t>
  </si>
  <si>
    <t>Jeigu paramos valdymo taisyklės patvirtintos, nurodykite jų patvirtinimo datą</t>
  </si>
  <si>
    <t>Kapitalas (jeigu įmonės teisinė forma yra AB ar UAB) / Įmonės savininko kapitalas (jeigu įmonės teisinė forma yra SĮ)</t>
  </si>
  <si>
    <t>Skirstant ataskaitinio laikotarpio pelną akcininkams paskirti dividendai (savininkui paskirta pelno įmoka, jei pildoma SĮ)</t>
  </si>
  <si>
    <t>Iš jų: administracijos darbuotojų skaičius laikotarpio pabaigoje</t>
  </si>
  <si>
    <t>Užimamos pareigos (pagrindinėje darbovietėje)</t>
  </si>
  <si>
    <t>Pirmininkas</t>
  </si>
  <si>
    <t>Pirmininkas (nepriklausomas narys)</t>
  </si>
  <si>
    <t>Narys</t>
  </si>
  <si>
    <t>Nepriklausomas narys</t>
  </si>
  <si>
    <t>Pozicija ir nepriklausomumas</t>
  </si>
  <si>
    <t>Ar bendrovė turi kontroliuojamų įmonių? (pildo tik akcinės bendrovės ir uždarosios akcinės bendrovės)</t>
  </si>
  <si>
    <t>Nurodykite bendrovės kontroliuojamas įmones (pildoma, jei bendrovė turi kontroliuojamų įmonių)</t>
  </si>
  <si>
    <t>Įmonės teisės ir įsipareigojimai, nenurodyti balanse</t>
  </si>
  <si>
    <t xml:space="preserve"> </t>
  </si>
  <si>
    <t>Viso disponuojamo nekilnojamojo turto plotas, kv. m.</t>
  </si>
  <si>
    <t>Turtines ir neturtines teisės ir pareigas įmonėje/bendrovėje įgyvendinanti institucija (arba didžiausią akcijų dalį valdanti institucija)</t>
  </si>
  <si>
    <t>Savivaldybei priklausanti dalis (%)</t>
  </si>
  <si>
    <t>2015 metai</t>
  </si>
  <si>
    <t>2016 metai</t>
  </si>
  <si>
    <t>Darbuotojų skaičius laikotarpio pabaigoje</t>
  </si>
  <si>
    <t>Vidutinis sąlyginis darbuotojų skaičius per laikotarpį</t>
  </si>
  <si>
    <t>Bendros darbo apmokėjimo lėšos</t>
  </si>
  <si>
    <t>Komunalinės paslaugos: kita (nurodykite laukelyje žemiau)</t>
  </si>
  <si>
    <t>Viešinamos informacijos apie savivaldybių valdomų įmonių veiklą ir rezultatus formos</t>
  </si>
  <si>
    <t>1 priedas</t>
  </si>
  <si>
    <t>2 priedas</t>
  </si>
  <si>
    <t>Informacija apie savivaldybių valdomų bendrovių suteiktą paramą</t>
  </si>
  <si>
    <t>Informacija apie savivaldybių valdomų įmonių veiklą ir rezultatus 2015 - 2016 metais</t>
  </si>
  <si>
    <t>Viešinamos informacijos apie savivaldybių valdomų įmonių veiklą ir rezultatus forma</t>
  </si>
  <si>
    <t>UAB „Akmenės vandenys“</t>
  </si>
  <si>
    <t>UAB „Naujosios Akmenės komunalininkas“</t>
  </si>
  <si>
    <t>UAB Naujosios Akmenės autobusų parkas</t>
  </si>
  <si>
    <t>UAB „Akmenės profilaktinė dezinfekcija“</t>
  </si>
  <si>
    <t>UAB „Dzūkijos vandenys“</t>
  </si>
  <si>
    <t>UAB „Alytaus šilumos tinklai“</t>
  </si>
  <si>
    <t>SĮ Alytaus telekinas</t>
  </si>
  <si>
    <t>UAB „Alytaus butų ūkis“</t>
  </si>
  <si>
    <t>UAB Alytaus regiono atliekų tvarkymo centras</t>
  </si>
  <si>
    <t>SĮ „Simno komunalininkas“</t>
  </si>
  <si>
    <t>UAB „Anykščių vandenys“</t>
  </si>
  <si>
    <t>UAB Anykščių komunalinis ūkis</t>
  </si>
  <si>
    <t>UAB „Anykščių šiluma“</t>
  </si>
  <si>
    <t>UAB „Birštono vandentiekis“</t>
  </si>
  <si>
    <t>UAB „Birštono šiluma“</t>
  </si>
  <si>
    <t>AB Birštono sanatorija „Versmė“</t>
  </si>
  <si>
    <t>SĮ Biržų agrolaboratorija</t>
  </si>
  <si>
    <t>UAB Biržų autobusų parkas</t>
  </si>
  <si>
    <t>UAB „Biržų šilumos tinklai“</t>
  </si>
  <si>
    <t>UAB „Biržų vandenys“</t>
  </si>
  <si>
    <t>AB „Druskininkų šilumos tinklai“</t>
  </si>
  <si>
    <t>UAB „Druskininkų vandenys“</t>
  </si>
  <si>
    <t>UAB „Druskininkų sveikatinimo ir poilsio centras AQUA“</t>
  </si>
  <si>
    <t>UAB „Druskininkų butų ūkis“</t>
  </si>
  <si>
    <t>UAB Ignalinos autobusų parkas</t>
  </si>
  <si>
    <t>UAB „Didžiasalio komunalinės paslaugos“</t>
  </si>
  <si>
    <t>UAB Ignalinos butų ūkis</t>
  </si>
  <si>
    <t xml:space="preserve">UAB „Ignalinos vanduo“ </t>
  </si>
  <si>
    <t>UAB Ignalinos šilumos tinklai</t>
  </si>
  <si>
    <t xml:space="preserve">SĮ „Kompata“ </t>
  </si>
  <si>
    <t>UAB „Jonavos paslaugos“</t>
  </si>
  <si>
    <t>UAB „Jonavos vandenys“</t>
  </si>
  <si>
    <t>UAB „Jonavos autobusai“</t>
  </si>
  <si>
    <t>UAB „Jonavos šilumos tinklai“</t>
  </si>
  <si>
    <t>UAB „Jonavos knyga“</t>
  </si>
  <si>
    <t>UAB „Joniškio vandenys“</t>
  </si>
  <si>
    <t>UAB „Joniškio butų ūkis“</t>
  </si>
  <si>
    <t>UAB „Joniškio autobusų parkas“</t>
  </si>
  <si>
    <t>UAB „Jurbarko komunalininkas“</t>
  </si>
  <si>
    <t>UAB „Jurbarko autobusų parkas“</t>
  </si>
  <si>
    <t>UAB „Jurbarko vandenys“</t>
  </si>
  <si>
    <t>SĮ „Jurbarko planas“</t>
  </si>
  <si>
    <t>UAB „Kaišiadorių vandenys“</t>
  </si>
  <si>
    <t>UAB „Kaišiadorių šiluma“</t>
  </si>
  <si>
    <t>SĮ „Kaišiadorių paslaugos“</t>
  </si>
  <si>
    <t>UAB „Kalvarijos komunalininkas“</t>
  </si>
  <si>
    <t>AB „Kauno energija“</t>
  </si>
  <si>
    <t>UAB „Kauno autobusai“</t>
  </si>
  <si>
    <t>UAB „Kauno vandenys“</t>
  </si>
  <si>
    <t>UAB „Kauno švara“</t>
  </si>
  <si>
    <t>UAB „Kauno gatvių apšvietimas“</t>
  </si>
  <si>
    <t>UAB „Stoties turgus“</t>
  </si>
  <si>
    <t>UAB „Centrinis knygynas“</t>
  </si>
  <si>
    <t>UAB „Laboratorinių bandymų centras“</t>
  </si>
  <si>
    <t>UAB Kauno butų ūkis</t>
  </si>
  <si>
    <t>SĮ „Kapinių priežiūra“</t>
  </si>
  <si>
    <t>SĮ „Kauno planas“</t>
  </si>
  <si>
    <t>UAB „Giraitės vandenys“</t>
  </si>
  <si>
    <t>UAB Komunalinių paslaugų centras</t>
  </si>
  <si>
    <t>UAB „Kazlų Rūdos šilumos tinklai“</t>
  </si>
  <si>
    <t>UAB „Kazlų Rūdos komunalininkas“</t>
  </si>
  <si>
    <t>UAB „Kėdbusas“</t>
  </si>
  <si>
    <t>UAB „Kėdainių butai“</t>
  </si>
  <si>
    <t>UAB „Kėdainių vandenys“</t>
  </si>
  <si>
    <t>UAB „Kelmės vanduo“</t>
  </si>
  <si>
    <t>UAB „Kelmės autobusų parkas“</t>
  </si>
  <si>
    <t>UAB Kelmės vietinis ūkis</t>
  </si>
  <si>
    <t>UAB „Kelmės šilumos tinklai“</t>
  </si>
  <si>
    <t>SĮ Kelmės knygynas</t>
  </si>
  <si>
    <t>AB „Klaipėdos vanduo“</t>
  </si>
  <si>
    <t>AB „Klaipėdos energija“</t>
  </si>
  <si>
    <t>UAB Klaipėdos regiono atliekų tvarkymo centras</t>
  </si>
  <si>
    <t>UAB „Klaipėdos autobusų parkas“</t>
  </si>
  <si>
    <t>UAB „Gatvių apšvietimas“</t>
  </si>
  <si>
    <t>UAB „Naujasis turgus“</t>
  </si>
  <si>
    <t>UAB „Senasis turgus“</t>
  </si>
  <si>
    <t>UAB „Vildmina“</t>
  </si>
  <si>
    <t>SĮ „Debreceno vaistinė“</t>
  </si>
  <si>
    <t>UAB „Klaipėdos rajono energija“ </t>
  </si>
  <si>
    <t>UAB „Gargždų turgus“ </t>
  </si>
  <si>
    <t>UAB „Stotis“</t>
  </si>
  <si>
    <t>SĮ „Kretingos komunalininkas“</t>
  </si>
  <si>
    <t>UAB „Kretingos vandenys“</t>
  </si>
  <si>
    <t>UAB Kretingos autobusų parkas</t>
  </si>
  <si>
    <t>UAB „Kretingos turgus“</t>
  </si>
  <si>
    <t>UAB Kretingos šilumos tinklai</t>
  </si>
  <si>
    <t>UAB „Kupiškio autobusų parkas“</t>
  </si>
  <si>
    <t>UAB „Kupiškio komunalininkas“</t>
  </si>
  <si>
    <t>UAB „Kupiškio vandenys“</t>
  </si>
  <si>
    <t>UAB „Lazdijų šiluma“</t>
  </si>
  <si>
    <t>UAB „Lazdijų vanduo“</t>
  </si>
  <si>
    <t>UAB „Marijampolės autobusų parkas“</t>
  </si>
  <si>
    <t>UAB „Marijampolės šilumos tinklai“</t>
  </si>
  <si>
    <t>UAB „Sūduvos vandenys“</t>
  </si>
  <si>
    <t>UAB „Marijampolės butų ūkis“</t>
  </si>
  <si>
    <t>UAB Marijampolės apskrities atliekų tvarkymo centras</t>
  </si>
  <si>
    <t>UAB „Mažeikių šilumos tinklai“</t>
  </si>
  <si>
    <t>UAB „Mažeikių vandenys“</t>
  </si>
  <si>
    <t>UAB „Telšių regiono atliekų tvarkymo centras“</t>
  </si>
  <si>
    <t>UAB „Neringos vanduo“</t>
  </si>
  <si>
    <t>UAB „Pagėgių komunalinis ūkis“</t>
  </si>
  <si>
    <t>UAB „Pakruojo komunalininkas“</t>
  </si>
  <si>
    <t>UAB „Pakruojo šiluma“</t>
  </si>
  <si>
    <t>UAB „Pakruojo vandentiekis“</t>
  </si>
  <si>
    <t>AB „Pakruojo autotransportas“</t>
  </si>
  <si>
    <t>UAB „Palangos vandenys“</t>
  </si>
  <si>
    <t>UAB „Palangos komunalinis ūkis“</t>
  </si>
  <si>
    <t>UAB „Palangos šilumos tinklai“</t>
  </si>
  <si>
    <t>UAB „Panevėžio gatvės“</t>
  </si>
  <si>
    <t>UAB „Grauduva“</t>
  </si>
  <si>
    <t>UAB „Panevėžio būstas“</t>
  </si>
  <si>
    <t>UAB Panevėžio pirtis</t>
  </si>
  <si>
    <t>UAB Panevėžio regiono atliekų tvarkymo centras</t>
  </si>
  <si>
    <t>UAB „Pasvalio vandenys“</t>
  </si>
  <si>
    <t>UAB „Pasvalio autobusų parkas“</t>
  </si>
  <si>
    <t>UAB „Pasvalio knygos“</t>
  </si>
  <si>
    <t>UAB „Pasvalio butų ūkis“</t>
  </si>
  <si>
    <t>SĮ „Plungės būstas“</t>
  </si>
  <si>
    <t>UAB „Plungės autobusų parkas“</t>
  </si>
  <si>
    <t>UAB „Plungės šilumos tinklai“</t>
  </si>
  <si>
    <t>UAB „Plungės vandenys“</t>
  </si>
  <si>
    <t>AB „Prienų šilumos tinklai“</t>
  </si>
  <si>
    <t>UAB „Prienų vandenys“</t>
  </si>
  <si>
    <t>UAB „Prienų butų ūkis“</t>
  </si>
  <si>
    <t>UAB „Radviliškio autobusų parkas“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</si>
  <si>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</si>
  <si>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</si>
  <si>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</si>
  <si>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</si>
  <si>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</si>
  <si>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</si>
  <si>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SĮ „Raseinių butų ūkis“</t>
  </si>
  <si>
    <t>UAB „Rietavo komunalinis ūkis“</t>
  </si>
  <si>
    <t>UAB „Rokiškio vandenys“</t>
  </si>
  <si>
    <t>UAB „Rokiškio autobusų parkas“</t>
  </si>
  <si>
    <t>AB „Rokiškio butų ūkis“</t>
  </si>
  <si>
    <t>AB „Rokiškio komunalininkas“</t>
  </si>
  <si>
    <t>UAB „Skuodo šiluma“</t>
  </si>
  <si>
    <t>UAB „Skuodo vandenys“</t>
  </si>
  <si>
    <t>UAB „Skuodo autobusų stotis“</t>
  </si>
  <si>
    <t>UAB „Šakių šilumos tinklai“</t>
  </si>
  <si>
    <t>UAB „Šakių vandenys“</t>
  </si>
  <si>
    <t>UAB „Šakių autobusų parkas“</t>
  </si>
  <si>
    <t>UAB „Šakių laidotuvių namai“</t>
  </si>
  <si>
    <t>UAB „Šakių komunalinis ūkis“</t>
  </si>
  <si>
    <t>UAB „Šalčininkų autobusų parkas“</t>
  </si>
  <si>
    <t>UAB „Eišiškių komunalinis ūkis“</t>
  </si>
  <si>
    <t>UAB „Tvarkyba“</t>
  </si>
  <si>
    <t>UAB „Šalčininkų šilumos tinklai“</t>
  </si>
  <si>
    <t>UAB Šalčininkų vaistinė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</si>
  <si>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</si>
  <si>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</si>
  <si>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</si>
  <si>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</si>
  <si>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</si>
  <si>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UAB „Saulės dominija“</t>
  </si>
  <si>
    <t>SĮ Šiaulių oro uostas</t>
  </si>
  <si>
    <t>UAB Kuršėnų komunalinis ūkis</t>
  </si>
  <si>
    <t>UAB „Kuršėnų vandenys“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</si>
  <si>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</si>
  <si>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</si>
  <si>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</si>
  <si>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</si>
  <si>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</si>
  <si>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</si>
  <si>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</si>
  <si>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</si>
  <si>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</si>
  <si>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</si>
  <si>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</si>
  <si>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</si>
  <si>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</si>
  <si>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</si>
  <si>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</si>
  <si>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UAB „Fortum Švenčionių energija“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</si>
  <si>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</si>
  <si>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</si>
  <si>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</si>
  <si>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</si>
  <si>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</si>
  <si>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</si>
  <si>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</si>
  <si>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</si>
  <si>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</si>
  <si>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</si>
  <si>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</si>
  <si>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</si>
  <si>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</si>
  <si>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</si>
  <si>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„Trakų autobusai“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</si>
  <si>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</si>
  <si>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</si>
  <si>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</si>
  <si>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</si>
  <si>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</si>
  <si>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</si>
  <si>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</si>
  <si>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</si>
  <si>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</si>
  <si>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</si>
  <si>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</si>
  <si>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</si>
  <si>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</si>
  <si>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komunalinis ūkis“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</si>
  <si>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</si>
  <si>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</si>
  <si>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</si>
  <si>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</si>
  <si>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„Vilkaviškio autobusų stotis“</t>
  </si>
  <si>
    <t>UAB „Kybartų darna“</t>
  </si>
  <si>
    <t>UAB „Vilkaviškio architektūros biuras“</t>
  </si>
  <si>
    <t>AB „Vilniaus šilumos tinklai“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</si>
  <si>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</si>
  <si>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</si>
  <si>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</si>
  <si>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</si>
  <si>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</si>
  <si>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</si>
  <si>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</si>
  <si>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</si>
  <si>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planas“</t>
  </si>
  <si>
    <t>SĮ „Vilniaus atliekų sistemos administratorius“</t>
  </si>
  <si>
    <t>UAB „Vilniaus parkai“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</si>
  <si>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</si>
  <si>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</si>
  <si>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</si>
  <si>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</si>
  <si>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</si>
  <si>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AB „Visagino mechanizacija“</t>
  </si>
  <si>
    <t>UAB „Zarasų vandenys“</t>
  </si>
  <si>
    <t>UAB „Zarasų autobusai“</t>
  </si>
  <si>
    <t>UAB „Zarasų būstas“</t>
  </si>
  <si>
    <t>Atsargos</t>
  </si>
  <si>
    <t>Akcijų priedai</t>
  </si>
  <si>
    <t>Atsakingo asmens parašas arba elektroninis parašas (reikalingas tik skenuotoje versijoje)</t>
  </si>
  <si>
    <t>Po vienų metų mokėtinos sumos ir kiti ilgalaikiai įsipareigojimai</t>
  </si>
  <si>
    <t>Per vienus metus mokėtinos sumos ir kiti trumpalaikiai įsipareigojimai</t>
  </si>
  <si>
    <t xml:space="preserve">Savivaldybės įmonė (SĮ)  </t>
  </si>
  <si>
    <t>Dotacijos iš savivaldybės biudžeto</t>
  </si>
  <si>
    <t>Ar ataskaitiniais metais buvo didintas įstatinis kapitalas?</t>
  </si>
  <si>
    <t>Taip</t>
  </si>
  <si>
    <t>Ne</t>
  </si>
  <si>
    <t>Jei jūsų įmonei yra patvirtintas lūkesčių raštas, pateikite nuorodą į jį</t>
  </si>
  <si>
    <t>Gautas finansavimas ES fondų lėšomis</t>
  </si>
  <si>
    <t>Investicijos į ilgalaikį turtą</t>
  </si>
  <si>
    <t>Informacija apie suteiktą paramą ataskaitiniu laikotarpiu &lt;metai&gt;</t>
  </si>
  <si>
    <t>UAB „Elektrėnų komunalinis ūkis“</t>
  </si>
  <si>
    <t>UAB „Tavo pastogė“</t>
  </si>
  <si>
    <t>UAB „Mažeikių autobusų parkas“</t>
  </si>
  <si>
    <t>UAB „Mažeikių komunalinis ūkis“</t>
  </si>
  <si>
    <t>UAB Molėtų autobusų parkas</t>
  </si>
  <si>
    <t>UAB „Molėtų šiluma“</t>
  </si>
  <si>
    <t>UAB Molėtų švara</t>
  </si>
  <si>
    <t>UAB Molėtų vanduo</t>
  </si>
  <si>
    <t>UAB „Neringos komunalininkas“</t>
  </si>
  <si>
    <t>UAB „Neringos energija“</t>
  </si>
  <si>
    <t>UAB „Palangos Klevas“</t>
  </si>
  <si>
    <t>SĮ „Šventosios jūrų uosto direkcija“</t>
  </si>
  <si>
    <t>AB „Panevėžio energija“</t>
  </si>
  <si>
    <t>UAB „Aukštaitijos vandenys“</t>
  </si>
  <si>
    <t>AB „Panevėžio specialus autotransportas“</t>
  </si>
  <si>
    <t>UAB „Panevėžio autobusų parkas“</t>
  </si>
  <si>
    <t>AB „Panevėžio butų ūkis“</t>
  </si>
  <si>
    <t>PATVIRTINTA
VšĮ „Stebėsenos ir prognozių agentūra“ 
direktoriaus 2020 m. balandžio 6 d.
įsakymu Nr. IV-12</t>
  </si>
  <si>
    <t>Praėjęs ataskaitinis laikotarpis 2018 metai</t>
  </si>
  <si>
    <t>Ataskaitinis laikotarpis            2019 metai</t>
  </si>
  <si>
    <t>Praėjęs ataskaitinis laikotarpis 2018-12-31</t>
  </si>
  <si>
    <t>Ataskaitinis laikotarpis              2019-12-31</t>
  </si>
  <si>
    <t>Ataskaitinis laikotarpis                                                                                                                                              2019 m. gruodžio 31 d.</t>
  </si>
  <si>
    <t>Ar praėjusiu ataskaitiniu laikotarpiu 2018 m. bent vienam subjektui bendrovė suteikė paramą?</t>
  </si>
  <si>
    <r>
      <rPr>
        <b/>
        <sz val="9"/>
        <color theme="1"/>
        <rFont val="Calibri"/>
        <family val="2"/>
        <charset val="186"/>
        <scheme val="minor"/>
      </rPr>
      <t xml:space="preserve">      Pastaba: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2018 m. neteikė, žemiau esanti informacija nepildoma</t>
    </r>
  </si>
  <si>
    <t>Ar bendrovės interneto svetainėje skelbiama informacija apie praėjusiu ataskaitiniu laikotarpiu 2018 m. bendrovės suteiktą paramą?</t>
  </si>
  <si>
    <t>Informacija apie suteiktą paramą praėjusiu ataskaitiniu laikotarpiu 2018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</si>
  <si>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 jeigu praėjusiu ataskaitiniu laikotarpiu 2018 m. bent vienam subjektui buvo suteikta parama.</t>
    </r>
  </si>
  <si>
    <t>Ar ataskaitiniu laikotarpiu 2019 m. bent vienam subjektui bendrovė suteikė paramą?</t>
  </si>
  <si>
    <r>
      <t xml:space="preserve">      </t>
    </r>
    <r>
      <rPr>
        <b/>
        <sz val="9"/>
        <color theme="1"/>
        <rFont val="Calibri"/>
        <family val="2"/>
        <charset val="186"/>
        <scheme val="minor"/>
      </rPr>
      <t>Pastaba: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2019 m. neteikė, žemiau esanti informacija nepildoma</t>
    </r>
  </si>
  <si>
    <t>Ar bendrovės interneto svetainėje skelbiama informacija apie ataskaitiniu laikotarpiu 2019 m. bendrovės suteiktą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</si>
  <si>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 jeigu ataskaitiniu laikotarpiu 2019 m. bent vienam subjektui buvo suteikta parama.</t>
    </r>
  </si>
  <si>
    <t>UAB Kėdainių butai</t>
  </si>
  <si>
    <t>Alvydas Kleiva</t>
  </si>
  <si>
    <t>Kėdainių rajono savivaldybė</t>
  </si>
  <si>
    <t>Lina Genienė</t>
  </si>
  <si>
    <t>Gintautas Muznikas</t>
  </si>
  <si>
    <t>Administarcijos direktoriaus pavaduotojas</t>
  </si>
  <si>
    <t>Jūratė Blinstrubaitė</t>
  </si>
  <si>
    <t>Socialinės paramos skyriaus vedėja</t>
  </si>
  <si>
    <t>Viačeslavas Čerenkovas</t>
  </si>
  <si>
    <t>Ramunė Jatautienė</t>
  </si>
  <si>
    <t>Direktorius Kęstutis Vaitkevičius</t>
  </si>
  <si>
    <t>direktorius@kadainiubutai.lt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</si>
</sst>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%"/>
  </numFmts>
  <fonts count="43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sz val="9"/>
      <color indexed="81"/>
      <name val="Tahoma"/>
      <charset val="1"/>
    </font>
    <font>
      <b/>
      <sz val="9"/>
      <color indexed="81"/>
      <name val="Tahoma"/>
      <family val="2"/>
      <charset val="186"/>
    </font>
    <font>
      <b/>
      <sz val="9"/>
      <color indexed="81"/>
      <name val="Tahoma"/>
      <family val="2"/>
    </font>
    <font>
      <b/>
      <sz val="9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color theme="1"/>
      <name val="Segoe UI"/>
      <family val="2"/>
      <charset val="186"/>
    </font>
    <font>
      <sz val="11"/>
      <name val="Calibri"/>
      <family val="2"/>
      <charset val="186"/>
      <scheme val="minor"/>
    </font>
  </fonts>
  <fills count="9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/>
      <right/>
      <top/>
      <bottom style="medium">
        <color rgb="FF808080"/>
      </bottom>
      <diagonal/>
    </border>
    <border>
      <left style="medium">
        <color rgb="FF808080"/>
      </left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/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/>
      <right/>
      <top style="medium">
        <color rgb="FF808080"/>
      </top>
      <bottom style="thin">
        <color rgb="FFFFFFFF"/>
      </bottom>
      <diagonal/>
    </border>
    <border>
      <left style="medium">
        <color theme="0"/>
      </left>
      <right/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808080"/>
      </left>
      <right/>
      <top/>
      <bottom/>
      <diagonal/>
    </border>
    <border>
      <left/>
      <right/>
      <top style="medium">
        <color theme="0" tint="-0.34998626667073579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6" fillId="0" borderId="0"/>
  </cellStyleXfs>
  <cellXfs count="342">
    <xf numFmtId="0" fontId="0" fillId="0" borderId="0" xfId="0"/>
    <xf numFmtId="164" fontId="2" fillId="4" borderId="11" xfId="0" applyNumberFormat="1" applyFont="1" applyFill="1" applyBorder="1" applyAlignment="1" applyProtection="1">
      <alignment vertical="center"/>
      <protection locked="0"/>
    </xf>
    <xf numFmtId="164" fontId="2" fillId="4" borderId="10" xfId="0" applyNumberFormat="1" applyFont="1" applyFill="1" applyBorder="1" applyAlignment="1" applyProtection="1">
      <alignment vertical="center"/>
      <protection locked="0"/>
    </xf>
    <xf numFmtId="164" fontId="2" fillId="4" borderId="12" xfId="0" applyNumberFormat="1" applyFont="1" applyFill="1" applyBorder="1" applyAlignment="1" applyProtection="1">
      <alignment vertical="center"/>
      <protection locked="0"/>
    </xf>
    <xf numFmtId="164" fontId="2" fillId="4" borderId="9" xfId="0" applyNumberFormat="1" applyFont="1" applyFill="1" applyBorder="1" applyAlignment="1" applyProtection="1">
      <alignment vertical="center"/>
      <protection locked="0"/>
    </xf>
    <xf numFmtId="164" fontId="2" fillId="4" borderId="0" xfId="0" applyNumberFormat="1" applyFont="1" applyFill="1" applyAlignment="1" applyProtection="1">
      <alignment vertical="center"/>
      <protection locked="0"/>
    </xf>
    <xf numFmtId="164" fontId="2" fillId="4" borderId="13" xfId="0" applyNumberFormat="1" applyFont="1" applyFill="1" applyBorder="1" applyAlignment="1" applyProtection="1">
      <alignment vertical="center"/>
      <protection locked="0"/>
    </xf>
    <xf numFmtId="164" fontId="4" fillId="4" borderId="13" xfId="0" applyNumberFormat="1" applyFont="1" applyFill="1" applyBorder="1" applyAlignment="1" applyProtection="1">
      <alignment vertical="center"/>
      <protection locked="0"/>
    </xf>
    <xf numFmtId="0" fontId="22" fillId="0" borderId="16" xfId="0" applyFont="1" applyBorder="1" applyAlignment="1" applyProtection="1">
      <alignment wrapText="1"/>
      <protection locked="0"/>
    </xf>
    <xf numFmtId="0" fontId="22" fillId="0" borderId="17" xfId="0" applyFont="1" applyBorder="1" applyAlignment="1" applyProtection="1">
      <alignment wrapText="1"/>
      <protection locked="0"/>
    </xf>
    <xf numFmtId="0" fontId="22" fillId="0" borderId="25" xfId="0" applyFont="1" applyBorder="1" applyAlignment="1" applyProtection="1">
      <alignment wrapText="1"/>
      <protection locked="0"/>
    </xf>
    <xf numFmtId="3" fontId="4" fillId="0" borderId="0" xfId="0" applyNumberFormat="1" applyFont="1" applyFill="1" applyBorder="1" applyAlignment="1" applyProtection="1">
      <alignment vertical="center"/>
    </xf>
    <xf numFmtId="3" fontId="2" fillId="4" borderId="36" xfId="0" applyNumberFormat="1" applyFont="1" applyFill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</xf>
    <xf numFmtId="3" fontId="4" fillId="0" borderId="6" xfId="0" applyNumberFormat="1" applyFont="1" applyFill="1" applyBorder="1" applyAlignment="1" applyProtection="1">
      <alignment horizontal="left" vertical="center"/>
    </xf>
    <xf numFmtId="164" fontId="2" fillId="4" borderId="0" xfId="0" applyNumberFormat="1" applyFont="1" applyFill="1" applyBorder="1" applyAlignment="1" applyProtection="1">
      <alignment vertical="center"/>
      <protection locked="0"/>
    </xf>
    <xf numFmtId="164" fontId="2" fillId="4" borderId="7" xfId="0" applyNumberFormat="1" applyFont="1" applyFill="1" applyBorder="1" applyAlignment="1" applyProtection="1">
      <alignment vertical="center"/>
      <protection locked="0"/>
    </xf>
    <xf numFmtId="3" fontId="2" fillId="4" borderId="37" xfId="0" applyNumberFormat="1" applyFont="1" applyFill="1" applyBorder="1" applyAlignment="1" applyProtection="1">
      <alignment vertical="center"/>
      <protection locked="0"/>
    </xf>
    <xf numFmtId="3" fontId="2" fillId="4" borderId="8" xfId="0" applyNumberFormat="1" applyFont="1" applyFill="1" applyBorder="1" applyAlignment="1" applyProtection="1">
      <alignment vertical="center"/>
      <protection locked="0"/>
    </xf>
    <xf numFmtId="164" fontId="2" fillId="4" borderId="18" xfId="0" applyNumberFormat="1" applyFont="1" applyFill="1" applyBorder="1" applyAlignment="1" applyProtection="1">
      <alignment vertical="center"/>
      <protection locked="0"/>
    </xf>
    <xf numFmtId="3" fontId="4" fillId="0" borderId="6" xfId="0" applyNumberFormat="1" applyFont="1" applyFill="1" applyBorder="1" applyAlignment="1" applyProtection="1">
      <alignment horizontal="left" vertical="center" wrapText="1"/>
    </xf>
    <xf numFmtId="0" fontId="0" fillId="3" borderId="0" xfId="0" applyFill="1" applyProtection="1"/>
    <xf numFmtId="0" fontId="22" fillId="7" borderId="0" xfId="0" applyFont="1" applyFill="1" applyBorder="1" applyProtection="1"/>
    <xf numFmtId="0" fontId="0" fillId="7" borderId="0" xfId="0" applyFill="1" applyProtection="1"/>
    <xf numFmtId="0" fontId="0" fillId="7" borderId="0" xfId="0" applyFill="1" applyBorder="1" applyProtection="1"/>
    <xf numFmtId="0" fontId="22" fillId="7" borderId="20" xfId="0" applyFont="1" applyFill="1" applyBorder="1" applyProtection="1"/>
    <xf numFmtId="0" fontId="0" fillId="7" borderId="21" xfId="0" applyFill="1" applyBorder="1" applyProtection="1"/>
    <xf numFmtId="0" fontId="0" fillId="7" borderId="33" xfId="0" applyFill="1" applyBorder="1" applyProtection="1"/>
    <xf numFmtId="0" fontId="22" fillId="7" borderId="0" xfId="0" applyFont="1" applyFill="1" applyBorder="1" applyAlignment="1" applyProtection="1">
      <alignment wrapText="1"/>
    </xf>
    <xf numFmtId="0" fontId="23" fillId="7" borderId="33" xfId="0" applyFont="1" applyFill="1" applyBorder="1" applyAlignment="1" applyProtection="1">
      <alignment horizontal="center"/>
    </xf>
    <xf numFmtId="0" fontId="23" fillId="7" borderId="20" xfId="0" applyFont="1" applyFill="1" applyBorder="1" applyAlignment="1" applyProtection="1">
      <alignment horizontal="center"/>
    </xf>
    <xf numFmtId="0" fontId="23" fillId="7" borderId="0" xfId="0" applyFont="1" applyFill="1" applyBorder="1" applyAlignment="1" applyProtection="1">
      <alignment horizontal="center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6" xfId="0" applyFont="1" applyBorder="1" applyAlignment="1" applyProtection="1">
      <alignment horizontal="center" vertical="center" wrapText="1"/>
    </xf>
    <xf numFmtId="0" fontId="22" fillId="0" borderId="16" xfId="0" applyFont="1" applyBorder="1" applyAlignment="1" applyProtection="1">
      <alignment wrapText="1"/>
    </xf>
    <xf numFmtId="0" fontId="22" fillId="7" borderId="14" xfId="0" applyFont="1" applyFill="1" applyBorder="1" applyProtection="1"/>
    <xf numFmtId="0" fontId="22" fillId="7" borderId="33" xfId="0" applyFont="1" applyFill="1" applyBorder="1" applyAlignment="1" applyProtection="1">
      <alignment horizontal="center"/>
    </xf>
    <xf numFmtId="0" fontId="0" fillId="7" borderId="20" xfId="0" applyFill="1" applyBorder="1" applyProtection="1"/>
    <xf numFmtId="0" fontId="22" fillId="7" borderId="33" xfId="0" applyFont="1" applyFill="1" applyBorder="1" applyAlignment="1" applyProtection="1">
      <alignment horizontal="left" vertical="top" wrapText="1"/>
    </xf>
    <xf numFmtId="0" fontId="22" fillId="7" borderId="33" xfId="0" applyFont="1" applyFill="1" applyBorder="1" applyAlignment="1" applyProtection="1">
      <alignment horizontal="left"/>
    </xf>
    <xf numFmtId="0" fontId="22" fillId="7" borderId="33" xfId="0" applyFont="1" applyFill="1" applyBorder="1" applyProtection="1"/>
    <xf numFmtId="0" fontId="22" fillId="7" borderId="33" xfId="0" applyFont="1" applyFill="1" applyBorder="1" applyAlignment="1" applyProtection="1">
      <alignment horizontal="left" vertical="top"/>
    </xf>
    <xf numFmtId="0" fontId="22" fillId="7" borderId="27" xfId="0" applyFont="1" applyFill="1" applyBorder="1" applyAlignment="1" applyProtection="1">
      <alignment horizontal="center" vertical="center" wrapText="1"/>
    </xf>
    <xf numFmtId="0" fontId="22" fillId="0" borderId="25" xfId="0" applyFont="1" applyBorder="1" applyAlignment="1" applyProtection="1">
      <alignment horizontal="center" vertical="center" wrapText="1"/>
    </xf>
    <xf numFmtId="0" fontId="22" fillId="7" borderId="27" xfId="0" applyFont="1" applyFill="1" applyBorder="1" applyProtection="1"/>
    <xf numFmtId="0" fontId="22" fillId="0" borderId="25" xfId="0" applyFont="1" applyBorder="1" applyAlignment="1" applyProtection="1">
      <alignment wrapText="1"/>
    </xf>
    <xf numFmtId="0" fontId="0" fillId="7" borderId="39" xfId="0" applyFill="1" applyBorder="1" applyProtection="1"/>
    <xf numFmtId="164" fontId="2" fillId="4" borderId="48" xfId="0" applyNumberFormat="1" applyFont="1" applyFill="1" applyBorder="1" applyAlignment="1" applyProtection="1">
      <alignment vertical="center"/>
      <protection locked="0"/>
    </xf>
    <xf numFmtId="164" fontId="2" fillId="4" borderId="50" xfId="0" applyNumberFormat="1" applyFont="1" applyFill="1" applyBorder="1" applyAlignment="1" applyProtection="1">
      <alignment vertical="center"/>
      <protection locked="0"/>
    </xf>
    <xf numFmtId="164" fontId="2" fillId="4" borderId="14" xfId="0" applyNumberFormat="1" applyFont="1" applyFill="1" applyBorder="1" applyAlignment="1" applyProtection="1">
      <alignment vertical="center"/>
      <protection locked="0"/>
    </xf>
    <xf numFmtId="164" fontId="2" fillId="4" borderId="52" xfId="0" applyNumberFormat="1" applyFont="1" applyFill="1" applyBorder="1" applyAlignment="1" applyProtection="1">
      <alignment vertical="center"/>
      <protection locked="0"/>
    </xf>
    <xf numFmtId="164" fontId="2" fillId="4" borderId="36" xfId="0" applyNumberFormat="1" applyFont="1" applyFill="1" applyBorder="1" applyAlignment="1" applyProtection="1">
      <alignment vertical="center"/>
      <protection locked="0"/>
    </xf>
    <xf numFmtId="164" fontId="2" fillId="4" borderId="42" xfId="0" applyNumberFormat="1" applyFont="1" applyFill="1" applyBorder="1" applyAlignment="1" applyProtection="1">
      <alignment vertical="center"/>
      <protection locked="0"/>
    </xf>
    <xf numFmtId="164" fontId="4" fillId="4" borderId="42" xfId="0" applyNumberFormat="1" applyFont="1" applyFill="1" applyBorder="1" applyAlignment="1" applyProtection="1">
      <alignment vertical="center"/>
      <protection locked="0"/>
    </xf>
    <xf numFmtId="0" fontId="2" fillId="2" borderId="0" xfId="0" applyFont="1" applyFill="1" applyProtection="1"/>
    <xf numFmtId="0" fontId="4" fillId="0" borderId="0" xfId="0" applyFont="1" applyAlignment="1" applyProtection="1">
      <alignment wrapText="1"/>
    </xf>
    <xf numFmtId="0" fontId="3" fillId="0" borderId="0" xfId="0" applyFont="1" applyProtection="1"/>
    <xf numFmtId="0" fontId="2" fillId="4" borderId="7" xfId="0" applyFont="1" applyFill="1" applyBorder="1" applyAlignment="1" applyProtection="1">
      <alignment horizontal="right" vertical="center"/>
    </xf>
    <xf numFmtId="0" fontId="2" fillId="4" borderId="7" xfId="0" quotePrefix="1" applyFont="1" applyFill="1" applyBorder="1" applyAlignment="1" applyProtection="1">
      <alignment horizontal="right" vertical="center"/>
    </xf>
    <xf numFmtId="0" fontId="2" fillId="0" borderId="0" xfId="0" applyFont="1" applyFill="1" applyProtection="1"/>
    <xf numFmtId="0" fontId="6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5" fillId="2" borderId="0" xfId="0" applyFont="1" applyFill="1" applyProtection="1"/>
    <xf numFmtId="0" fontId="7" fillId="5" borderId="3" xfId="0" applyFont="1" applyFill="1" applyBorder="1" applyAlignment="1" applyProtection="1">
      <alignment horizontal="center" wrapText="1"/>
    </xf>
    <xf numFmtId="0" fontId="2" fillId="0" borderId="47" xfId="0" applyFont="1" applyBorder="1" applyProtection="1"/>
    <xf numFmtId="0" fontId="2" fillId="0" borderId="46" xfId="0" applyFont="1" applyBorder="1" applyProtection="1"/>
    <xf numFmtId="0" fontId="4" fillId="2" borderId="0" xfId="0" applyFont="1" applyFill="1" applyProtection="1"/>
    <xf numFmtId="164" fontId="4" fillId="0" borderId="12" xfId="0" applyNumberFormat="1" applyFont="1" applyBorder="1" applyAlignment="1" applyProtection="1">
      <alignment vertical="center"/>
    </xf>
    <xf numFmtId="0" fontId="2" fillId="0" borderId="0" xfId="0" applyFont="1" applyProtection="1"/>
    <xf numFmtId="0" fontId="11" fillId="0" borderId="0" xfId="0" applyFont="1" applyProtection="1"/>
    <xf numFmtId="0" fontId="21" fillId="0" borderId="0" xfId="0" applyFont="1" applyProtection="1"/>
    <xf numFmtId="164" fontId="2" fillId="0" borderId="12" xfId="0" applyNumberFormat="1" applyFont="1" applyBorder="1" applyAlignment="1" applyProtection="1">
      <alignment vertical="center"/>
    </xf>
    <xf numFmtId="14" fontId="7" fillId="5" borderId="3" xfId="0" applyNumberFormat="1" applyFont="1" applyFill="1" applyBorder="1" applyAlignment="1" applyProtection="1">
      <alignment horizontal="center" wrapText="1"/>
    </xf>
    <xf numFmtId="164" fontId="4" fillId="0" borderId="0" xfId="0" applyNumberFormat="1" applyFont="1" applyAlignment="1" applyProtection="1">
      <alignment vertical="center"/>
    </xf>
    <xf numFmtId="164" fontId="2" fillId="0" borderId="0" xfId="0" applyNumberFormat="1" applyFont="1" applyAlignment="1" applyProtection="1">
      <alignment vertical="center"/>
    </xf>
    <xf numFmtId="0" fontId="2" fillId="0" borderId="14" xfId="0" applyFont="1" applyBorder="1" applyProtection="1"/>
    <xf numFmtId="0" fontId="2" fillId="0" borderId="49" xfId="0" applyFont="1" applyBorder="1" applyProtection="1"/>
    <xf numFmtId="3" fontId="4" fillId="0" borderId="0" xfId="0" applyNumberFormat="1" applyFont="1" applyAlignment="1" applyProtection="1">
      <alignment vertical="center"/>
    </xf>
    <xf numFmtId="164" fontId="4" fillId="0" borderId="0" xfId="0" applyNumberFormat="1" applyFont="1" applyAlignment="1" applyProtection="1">
      <alignment horizontal="right" vertical="center"/>
    </xf>
    <xf numFmtId="0" fontId="7" fillId="7" borderId="0" xfId="0" applyFont="1" applyFill="1" applyBorder="1" applyAlignment="1" applyProtection="1">
      <alignment horizontal="center" wrapText="1"/>
    </xf>
    <xf numFmtId="0" fontId="2" fillId="0" borderId="0" xfId="0" applyFont="1" applyAlignment="1" applyProtection="1">
      <alignment vertical="center"/>
    </xf>
    <xf numFmtId="0" fontId="2" fillId="0" borderId="45" xfId="0" applyFont="1" applyBorder="1" applyProtection="1"/>
    <xf numFmtId="0" fontId="2" fillId="0" borderId="3" xfId="0" applyFont="1" applyBorder="1" applyProtection="1"/>
    <xf numFmtId="0" fontId="2" fillId="0" borderId="2" xfId="0" applyFont="1" applyBorder="1" applyProtection="1"/>
    <xf numFmtId="0" fontId="6" fillId="0" borderId="0" xfId="0" applyFont="1" applyProtection="1"/>
    <xf numFmtId="0" fontId="2" fillId="0" borderId="4" xfId="0" applyFont="1" applyBorder="1" applyProtection="1"/>
    <xf numFmtId="164" fontId="4" fillId="4" borderId="0" xfId="0" applyNumberFormat="1" applyFont="1" applyFill="1" applyBorder="1" applyAlignment="1" applyProtection="1">
      <alignment vertical="center"/>
      <protection locked="0"/>
    </xf>
    <xf numFmtId="0" fontId="2" fillId="4" borderId="0" xfId="0" applyFont="1" applyFill="1" applyProtection="1">
      <protection locked="0"/>
    </xf>
    <xf numFmtId="164" fontId="2" fillId="0" borderId="14" xfId="0" applyNumberFormat="1" applyFont="1" applyBorder="1" applyAlignment="1" applyProtection="1">
      <alignment vertical="center"/>
    </xf>
    <xf numFmtId="0" fontId="2" fillId="0" borderId="53" xfId="0" applyFont="1" applyBorder="1" applyProtection="1"/>
    <xf numFmtId="3" fontId="2" fillId="7" borderId="0" xfId="0" applyNumberFormat="1" applyFont="1" applyFill="1" applyBorder="1" applyAlignment="1" applyProtection="1">
      <alignment vertical="center"/>
    </xf>
    <xf numFmtId="3" fontId="2" fillId="7" borderId="0" xfId="0" applyNumberFormat="1" applyFont="1" applyFill="1" applyBorder="1" applyAlignment="1" applyProtection="1">
      <alignment horizontal="center" vertical="center"/>
    </xf>
    <xf numFmtId="0" fontId="2" fillId="0" borderId="22" xfId="0" applyFont="1" applyBorder="1" applyAlignment="1" applyProtection="1">
      <alignment vertical="center"/>
    </xf>
    <xf numFmtId="164" fontId="2" fillId="4" borderId="54" xfId="0" applyNumberFormat="1" applyFont="1" applyFill="1" applyBorder="1" applyAlignment="1" applyProtection="1">
      <alignment vertical="center"/>
      <protection locked="0"/>
    </xf>
    <xf numFmtId="164" fontId="2" fillId="4" borderId="55" xfId="0" applyNumberFormat="1" applyFont="1" applyFill="1" applyBorder="1" applyAlignment="1" applyProtection="1">
      <alignment vertical="center"/>
      <protection locked="0"/>
    </xf>
    <xf numFmtId="0" fontId="4" fillId="4" borderId="51" xfId="0" applyFont="1" applyFill="1" applyBorder="1" applyAlignment="1" applyProtection="1">
      <alignment horizontal="center" wrapText="1"/>
      <protection locked="0"/>
    </xf>
    <xf numFmtId="0" fontId="6" fillId="6" borderId="0" xfId="0" applyFont="1" applyFill="1" applyBorder="1" applyAlignment="1" applyProtection="1">
      <alignment vertical="center"/>
    </xf>
    <xf numFmtId="0" fontId="12" fillId="0" borderId="0" xfId="0" applyFont="1" applyAlignment="1" applyProtection="1">
      <alignment horizontal="center" wrapText="1"/>
    </xf>
    <xf numFmtId="3" fontId="2" fillId="6" borderId="0" xfId="0" applyNumberFormat="1" applyFont="1" applyFill="1" applyBorder="1" applyAlignment="1" applyProtection="1">
      <alignment vertical="center"/>
    </xf>
    <xf numFmtId="0" fontId="12" fillId="0" borderId="0" xfId="0" applyFont="1" applyAlignment="1" applyProtection="1">
      <alignment horizontal="center" wrapText="1"/>
    </xf>
    <xf numFmtId="0" fontId="12" fillId="0" borderId="0" xfId="0" applyFont="1" applyAlignment="1" applyProtection="1">
      <alignment wrapText="1"/>
    </xf>
    <xf numFmtId="0" fontId="37" fillId="0" borderId="0" xfId="0" applyFont="1" applyAlignment="1" applyProtection="1">
      <alignment horizontal="left" vertical="top" wrapText="1"/>
    </xf>
    <xf numFmtId="0" fontId="22" fillId="7" borderId="14" xfId="0" applyFont="1" applyFill="1" applyBorder="1" applyAlignment="1" applyProtection="1"/>
    <xf numFmtId="0" fontId="38" fillId="7" borderId="0" xfId="0" applyFont="1" applyFill="1" applyBorder="1" applyAlignment="1" applyProtection="1"/>
    <xf numFmtId="0" fontId="2" fillId="4" borderId="7" xfId="0" applyFont="1" applyFill="1" applyBorder="1" applyAlignment="1" applyProtection="1">
      <alignment horizontal="right" vertical="center"/>
    </xf>
    <xf numFmtId="0" fontId="22" fillId="7" borderId="0" xfId="0" applyFont="1" applyFill="1" applyBorder="1" applyAlignment="1" applyProtection="1">
      <alignment horizontal="left" vertical="top" wrapText="1"/>
    </xf>
    <xf numFmtId="0" fontId="22" fillId="7" borderId="0" xfId="0" applyFont="1" applyFill="1" applyBorder="1" applyAlignment="1" applyProtection="1">
      <alignment horizontal="left"/>
    </xf>
    <xf numFmtId="0" fontId="5" fillId="0" borderId="0" xfId="0" applyFont="1" applyFill="1" applyProtection="1"/>
    <xf numFmtId="0" fontId="4" fillId="0" borderId="0" xfId="0" applyFont="1" applyFill="1" applyProtection="1"/>
    <xf numFmtId="0" fontId="11" fillId="0" borderId="0" xfId="0" applyFont="1" applyFill="1" applyProtection="1"/>
    <xf numFmtId="0" fontId="21" fillId="0" borderId="0" xfId="0" applyFont="1" applyFill="1" applyProtection="1"/>
    <xf numFmtId="0" fontId="2" fillId="0" borderId="0" xfId="0" applyFont="1" applyFill="1" applyAlignment="1" applyProtection="1"/>
    <xf numFmtId="0" fontId="6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vertical="center" wrapText="1"/>
    </xf>
    <xf numFmtId="165" fontId="2" fillId="4" borderId="56" xfId="1" applyNumberFormat="1" applyFont="1" applyFill="1" applyBorder="1" applyAlignment="1" applyProtection="1">
      <alignment vertical="center"/>
      <protection locked="0"/>
    </xf>
    <xf numFmtId="10" fontId="2" fillId="0" borderId="57" xfId="1" applyNumberFormat="1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left" vertical="center"/>
    </xf>
    <xf numFmtId="164" fontId="2" fillId="4" borderId="58" xfId="0" applyNumberFormat="1" applyFont="1" applyFill="1" applyBorder="1" applyAlignment="1" applyProtection="1">
      <alignment vertical="center"/>
      <protection locked="0"/>
    </xf>
    <xf numFmtId="164" fontId="2" fillId="4" borderId="59" xfId="0" applyNumberFormat="1" applyFont="1" applyFill="1" applyBorder="1" applyAlignment="1" applyProtection="1">
      <alignment vertical="center"/>
      <protection locked="0"/>
    </xf>
    <xf numFmtId="164" fontId="4" fillId="0" borderId="57" xfId="0" applyNumberFormat="1" applyFont="1" applyBorder="1" applyAlignment="1" applyProtection="1">
      <alignment vertical="center"/>
    </xf>
    <xf numFmtId="164" fontId="4" fillId="4" borderId="43" xfId="0" applyNumberFormat="1" applyFont="1" applyFill="1" applyBorder="1" applyAlignment="1" applyProtection="1">
      <alignment vertical="center"/>
      <protection locked="0"/>
    </xf>
    <xf numFmtId="164" fontId="2" fillId="4" borderId="60" xfId="0" applyNumberFormat="1" applyFont="1" applyFill="1" applyBorder="1" applyAlignment="1" applyProtection="1">
      <alignment vertical="center"/>
      <protection locked="0"/>
    </xf>
    <xf numFmtId="164" fontId="2" fillId="4" borderId="44" xfId="0" applyNumberFormat="1" applyFont="1" applyFill="1" applyBorder="1" applyAlignment="1" applyProtection="1">
      <alignment vertical="center"/>
      <protection locked="0"/>
    </xf>
    <xf numFmtId="164" fontId="2" fillId="0" borderId="57" xfId="0" applyNumberFormat="1" applyFont="1" applyBorder="1" applyAlignment="1" applyProtection="1">
      <alignment vertical="center"/>
    </xf>
    <xf numFmtId="164" fontId="2" fillId="4" borderId="8" xfId="0" applyNumberFormat="1" applyFont="1" applyFill="1" applyBorder="1" applyAlignment="1" applyProtection="1">
      <alignment vertical="center"/>
      <protection locked="0"/>
    </xf>
    <xf numFmtId="164" fontId="2" fillId="4" borderId="6" xfId="0" applyNumberFormat="1" applyFont="1" applyFill="1" applyBorder="1" applyAlignment="1" applyProtection="1">
      <alignment vertical="center"/>
      <protection locked="0"/>
    </xf>
    <xf numFmtId="164" fontId="2" fillId="4" borderId="61" xfId="0" applyNumberFormat="1" applyFont="1" applyFill="1" applyBorder="1" applyAlignment="1" applyProtection="1">
      <alignment vertical="center"/>
      <protection locked="0"/>
    </xf>
    <xf numFmtId="164" fontId="4" fillId="4" borderId="61" xfId="0" applyNumberFormat="1" applyFont="1" applyFill="1" applyBorder="1" applyAlignment="1" applyProtection="1">
      <alignment vertical="center"/>
      <protection locked="0"/>
    </xf>
    <xf numFmtId="0" fontId="2" fillId="0" borderId="0" xfId="0" applyFont="1" applyBorder="1" applyProtection="1"/>
    <xf numFmtId="164" fontId="4" fillId="0" borderId="0" xfId="0" applyNumberFormat="1" applyFont="1" applyBorder="1" applyAlignment="1" applyProtection="1">
      <alignment vertical="center"/>
    </xf>
    <xf numFmtId="164" fontId="2" fillId="0" borderId="0" xfId="0" applyNumberFormat="1" applyFont="1" applyBorder="1" applyAlignment="1" applyProtection="1">
      <alignment vertical="center"/>
    </xf>
    <xf numFmtId="164" fontId="2" fillId="4" borderId="62" xfId="0" applyNumberFormat="1" applyFont="1" applyFill="1" applyBorder="1" applyAlignment="1" applyProtection="1">
      <alignment vertical="center"/>
      <protection locked="0"/>
    </xf>
    <xf numFmtId="164" fontId="2" fillId="4" borderId="63" xfId="0" applyNumberFormat="1" applyFont="1" applyFill="1" applyBorder="1" applyAlignment="1" applyProtection="1">
      <alignment vertical="center"/>
      <protection locked="0"/>
    </xf>
    <xf numFmtId="3" fontId="4" fillId="0" borderId="0" xfId="0" applyNumberFormat="1" applyFont="1" applyBorder="1" applyAlignment="1" applyProtection="1">
      <alignment vertical="center"/>
    </xf>
    <xf numFmtId="164" fontId="4" fillId="0" borderId="0" xfId="0" applyNumberFormat="1" applyFont="1" applyBorder="1" applyAlignment="1" applyProtection="1">
      <alignment horizontal="right" vertical="center"/>
    </xf>
    <xf numFmtId="0" fontId="2" fillId="4" borderId="61" xfId="0" applyFont="1" applyFill="1" applyBorder="1" applyProtection="1">
      <protection locked="0"/>
    </xf>
    <xf numFmtId="0" fontId="4" fillId="4" borderId="64" xfId="0" applyFont="1" applyFill="1" applyBorder="1" applyAlignment="1" applyProtection="1">
      <alignment horizontal="center" wrapText="1"/>
      <protection locked="0"/>
    </xf>
    <xf numFmtId="164" fontId="2" fillId="4" borderId="65" xfId="0" applyNumberFormat="1" applyFont="1" applyFill="1" applyBorder="1" applyAlignment="1" applyProtection="1">
      <alignment vertical="center"/>
      <protection locked="0"/>
    </xf>
    <xf numFmtId="0" fontId="6" fillId="0" borderId="0" xfId="0" applyFont="1" applyBorder="1" applyProtection="1"/>
    <xf numFmtId="0" fontId="2" fillId="0" borderId="0" xfId="0" applyFont="1" applyFill="1" applyBorder="1" applyProtection="1"/>
    <xf numFmtId="0" fontId="5" fillId="0" borderId="0" xfId="0" applyFont="1" applyFill="1" applyBorder="1" applyProtection="1"/>
    <xf numFmtId="0" fontId="4" fillId="0" borderId="0" xfId="0" applyFont="1" applyFill="1" applyBorder="1" applyProtection="1"/>
    <xf numFmtId="0" fontId="2" fillId="0" borderId="0" xfId="0" applyFont="1" applyFill="1" applyBorder="1" applyAlignment="1" applyProtection="1"/>
    <xf numFmtId="0" fontId="17" fillId="0" borderId="0" xfId="0" applyFont="1" applyBorder="1" applyProtection="1"/>
    <xf numFmtId="0" fontId="6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 indent="1"/>
    </xf>
    <xf numFmtId="0" fontId="2" fillId="0" borderId="0" xfId="0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/>
    </xf>
    <xf numFmtId="0" fontId="7" fillId="5" borderId="3" xfId="0" applyFont="1" applyFill="1" applyBorder="1" applyAlignment="1" applyProtection="1">
      <alignment vertical="center"/>
    </xf>
    <xf numFmtId="0" fontId="6" fillId="0" borderId="0" xfId="0" applyFont="1" applyBorder="1" applyAlignment="1" applyProtection="1">
      <alignment horizontal="left"/>
    </xf>
    <xf numFmtId="0" fontId="14" fillId="0" borderId="0" xfId="0" applyFont="1" applyBorder="1" applyAlignment="1" applyProtection="1">
      <alignment horizontal="left"/>
    </xf>
    <xf numFmtId="0" fontId="6" fillId="0" borderId="0" xfId="0" applyFont="1" applyBorder="1" applyAlignment="1" applyProtection="1">
      <alignment horizontal="left" indent="1"/>
    </xf>
    <xf numFmtId="0" fontId="22" fillId="0" borderId="0" xfId="0" quotePrefix="1" applyFont="1" applyBorder="1" applyAlignment="1" applyProtection="1">
      <alignment horizontal="left" wrapText="1" indent="1"/>
    </xf>
    <xf numFmtId="3" fontId="6" fillId="0" borderId="0" xfId="0" applyNumberFormat="1" applyFont="1" applyBorder="1" applyAlignment="1" applyProtection="1">
      <alignment horizontal="left" indent="1"/>
    </xf>
    <xf numFmtId="3" fontId="14" fillId="0" borderId="0" xfId="0" applyNumberFormat="1" applyFont="1" applyBorder="1" applyAlignment="1" applyProtection="1">
      <alignment horizontal="left"/>
    </xf>
    <xf numFmtId="3" fontId="2" fillId="0" borderId="0" xfId="0" applyNumberFormat="1" applyFont="1" applyBorder="1" applyAlignment="1" applyProtection="1">
      <alignment horizontal="left" vertical="center" wrapText="1" indent="1"/>
    </xf>
    <xf numFmtId="3" fontId="2" fillId="0" borderId="0" xfId="0" applyNumberFormat="1" applyFont="1" applyBorder="1" applyAlignment="1" applyProtection="1">
      <alignment horizontal="left" vertical="center" indent="1"/>
    </xf>
    <xf numFmtId="0" fontId="2" fillId="0" borderId="0" xfId="0" applyFont="1" applyBorder="1" applyAlignment="1" applyProtection="1">
      <alignment horizontal="left" vertical="center" indent="1"/>
    </xf>
    <xf numFmtId="0" fontId="14" fillId="6" borderId="0" xfId="0" applyFont="1" applyFill="1" applyBorder="1" applyAlignment="1" applyProtection="1">
      <alignment horizontal="left"/>
    </xf>
    <xf numFmtId="0" fontId="6" fillId="6" borderId="0" xfId="0" applyFont="1" applyFill="1" applyBorder="1" applyAlignment="1" applyProtection="1">
      <alignment horizontal="left"/>
    </xf>
    <xf numFmtId="0" fontId="2" fillId="6" borderId="0" xfId="0" applyFont="1" applyFill="1" applyBorder="1" applyAlignment="1" applyProtection="1">
      <alignment horizontal="left" wrapText="1" indent="1"/>
    </xf>
    <xf numFmtId="0" fontId="2" fillId="6" borderId="0" xfId="0" quotePrefix="1" applyFont="1" applyFill="1" applyBorder="1" applyAlignment="1" applyProtection="1">
      <alignment horizontal="left" wrapText="1" indent="2"/>
    </xf>
    <xf numFmtId="0" fontId="6" fillId="0" borderId="0" xfId="0" quotePrefix="1" applyFont="1" applyBorder="1" applyAlignment="1" applyProtection="1">
      <alignment horizontal="left" indent="2"/>
    </xf>
    <xf numFmtId="0" fontId="6" fillId="0" borderId="0" xfId="0" applyFont="1" applyBorder="1" applyAlignment="1" applyProtection="1">
      <alignment horizontal="left" indent="2"/>
    </xf>
    <xf numFmtId="0" fontId="33" fillId="0" borderId="0" xfId="0" applyFont="1" applyBorder="1" applyProtection="1"/>
    <xf numFmtId="0" fontId="11" fillId="7" borderId="0" xfId="0" applyFont="1" applyFill="1" applyBorder="1" applyAlignment="1" applyProtection="1">
      <alignment vertical="center"/>
    </xf>
    <xf numFmtId="0" fontId="7" fillId="7" borderId="0" xfId="0" applyFont="1" applyFill="1" applyBorder="1" applyAlignment="1" applyProtection="1">
      <alignment vertical="center"/>
    </xf>
    <xf numFmtId="0" fontId="6" fillId="0" borderId="0" xfId="0" applyFont="1" applyBorder="1" applyAlignment="1" applyProtection="1">
      <alignment horizontal="left" wrapText="1"/>
    </xf>
    <xf numFmtId="0" fontId="33" fillId="0" borderId="0" xfId="0" applyFont="1" applyBorder="1" applyAlignment="1" applyProtection="1">
      <alignment horizontal="left" wrapText="1"/>
    </xf>
    <xf numFmtId="0" fontId="11" fillId="0" borderId="0" xfId="0" applyFont="1" applyBorder="1" applyAlignment="1" applyProtection="1">
      <alignment horizontal="left" wrapText="1" indent="1"/>
    </xf>
    <xf numFmtId="0" fontId="11" fillId="0" borderId="0" xfId="0" applyFont="1" applyBorder="1" applyAlignment="1" applyProtection="1">
      <alignment horizontal="left" wrapText="1" indent="3"/>
    </xf>
    <xf numFmtId="0" fontId="13" fillId="0" borderId="0" xfId="0" applyFont="1" applyBorder="1" applyAlignment="1" applyProtection="1">
      <alignment horizontal="left" wrapText="1" indent="2"/>
    </xf>
    <xf numFmtId="0" fontId="13" fillId="0" borderId="45" xfId="0" applyFont="1" applyBorder="1" applyAlignment="1" applyProtection="1">
      <alignment horizontal="left" wrapText="1" indent="2"/>
    </xf>
    <xf numFmtId="0" fontId="8" fillId="0" borderId="0" xfId="0" applyFont="1" applyBorder="1" applyAlignment="1" applyProtection="1">
      <alignment horizontal="left" wrapText="1" indent="2"/>
    </xf>
    <xf numFmtId="0" fontId="2" fillId="0" borderId="0" xfId="0" applyFont="1" applyBorder="1" applyAlignment="1" applyProtection="1"/>
    <xf numFmtId="0" fontId="4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left" vertical="top" wrapText="1"/>
    </xf>
    <xf numFmtId="0" fontId="4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>
      <alignment vertical="center" wrapText="1"/>
    </xf>
    <xf numFmtId="0" fontId="2" fillId="7" borderId="0" xfId="0" applyFont="1" applyFill="1" applyProtection="1"/>
    <xf numFmtId="165" fontId="2" fillId="4" borderId="56" xfId="1" applyNumberFormat="1" applyFont="1" applyFill="1" applyBorder="1" applyAlignment="1" applyProtection="1">
      <alignment vertical="center"/>
    </xf>
    <xf numFmtId="164" fontId="4" fillId="4" borderId="44" xfId="0" applyNumberFormat="1" applyFont="1" applyFill="1" applyBorder="1" applyAlignment="1" applyProtection="1">
      <alignment vertical="center"/>
      <protection locked="0"/>
    </xf>
    <xf numFmtId="164" fontId="2" fillId="4" borderId="43" xfId="0" applyNumberFormat="1" applyFont="1" applyFill="1" applyBorder="1" applyAlignment="1" applyProtection="1">
      <alignment vertical="center"/>
      <protection locked="0"/>
    </xf>
    <xf numFmtId="164" fontId="2" fillId="4" borderId="57" xfId="0" applyNumberFormat="1" applyFont="1" applyFill="1" applyBorder="1" applyAlignment="1" applyProtection="1">
      <alignment vertical="center"/>
      <protection locked="0"/>
    </xf>
    <xf numFmtId="164" fontId="2" fillId="4" borderId="67" xfId="0" applyNumberFormat="1" applyFont="1" applyFill="1" applyBorder="1" applyAlignment="1" applyProtection="1">
      <alignment vertical="center"/>
      <protection locked="0"/>
    </xf>
    <xf numFmtId="0" fontId="2" fillId="7" borderId="0" xfId="0" applyFont="1" applyFill="1" applyBorder="1" applyProtection="1"/>
    <xf numFmtId="0" fontId="5" fillId="7" borderId="0" xfId="0" applyFont="1" applyFill="1" applyBorder="1" applyProtection="1"/>
    <xf numFmtId="0" fontId="4" fillId="7" borderId="0" xfId="0" applyFont="1" applyFill="1" applyBorder="1" applyProtection="1"/>
    <xf numFmtId="0" fontId="2" fillId="7" borderId="5" xfId="0" applyFont="1" applyFill="1" applyBorder="1" applyProtection="1"/>
    <xf numFmtId="0" fontId="2" fillId="0" borderId="45" xfId="0" applyFont="1" applyBorder="1" applyAlignment="1" applyProtection="1">
      <alignment vertical="center"/>
    </xf>
    <xf numFmtId="0" fontId="0" fillId="3" borderId="0" xfId="0" applyFill="1" applyBorder="1" applyProtection="1"/>
    <xf numFmtId="0" fontId="22" fillId="7" borderId="61" xfId="0" applyFont="1" applyFill="1" applyBorder="1" applyProtection="1"/>
    <xf numFmtId="0" fontId="0" fillId="3" borderId="15" xfId="0" applyFill="1" applyBorder="1" applyProtection="1"/>
    <xf numFmtId="0" fontId="0" fillId="3" borderId="26" xfId="0" applyFill="1" applyBorder="1" applyProtection="1"/>
    <xf numFmtId="0" fontId="0" fillId="3" borderId="68" xfId="0" applyFill="1" applyBorder="1" applyProtection="1"/>
    <xf numFmtId="0" fontId="27" fillId="7" borderId="60" xfId="0" applyFont="1" applyFill="1" applyBorder="1" applyProtection="1"/>
    <xf numFmtId="0" fontId="22" fillId="7" borderId="32" xfId="0" applyFont="1" applyFill="1" applyBorder="1" applyProtection="1"/>
    <xf numFmtId="0" fontId="22" fillId="7" borderId="41" xfId="0" applyFont="1" applyFill="1" applyBorder="1" applyProtection="1"/>
    <xf numFmtId="0" fontId="0" fillId="7" borderId="69" xfId="0" applyFill="1" applyBorder="1" applyProtection="1"/>
    <xf numFmtId="0" fontId="22" fillId="7" borderId="60" xfId="0" applyFont="1" applyFill="1" applyBorder="1" applyProtection="1"/>
    <xf numFmtId="0" fontId="27" fillId="7" borderId="61" xfId="0" applyFont="1" applyFill="1" applyBorder="1" applyProtection="1"/>
    <xf numFmtId="0" fontId="28" fillId="7" borderId="61" xfId="0" applyFont="1" applyFill="1" applyBorder="1" applyProtection="1"/>
    <xf numFmtId="0" fontId="22" fillId="7" borderId="14" xfId="0" applyFont="1" applyFill="1" applyBorder="1" applyAlignment="1" applyProtection="1">
      <alignment horizontal="center"/>
    </xf>
    <xf numFmtId="0" fontId="0" fillId="7" borderId="70" xfId="0" applyFill="1" applyBorder="1" applyProtection="1"/>
    <xf numFmtId="0" fontId="23" fillId="7" borderId="14" xfId="0" applyFont="1" applyFill="1" applyBorder="1" applyAlignment="1" applyProtection="1">
      <alignment horizontal="center"/>
    </xf>
    <xf numFmtId="0" fontId="23" fillId="7" borderId="61" xfId="0" applyFont="1" applyFill="1" applyBorder="1" applyAlignment="1" applyProtection="1">
      <alignment horizontal="center"/>
    </xf>
    <xf numFmtId="0" fontId="22" fillId="7" borderId="14" xfId="0" applyFont="1" applyFill="1" applyBorder="1" applyAlignment="1" applyProtection="1">
      <alignment horizontal="left" vertical="top"/>
    </xf>
    <xf numFmtId="0" fontId="22" fillId="7" borderId="71" xfId="0" applyFont="1" applyFill="1" applyBorder="1" applyAlignment="1" applyProtection="1">
      <alignment horizontal="center" vertical="center" wrapText="1"/>
    </xf>
    <xf numFmtId="0" fontId="22" fillId="7" borderId="71" xfId="0" applyFont="1" applyFill="1" applyBorder="1" applyProtection="1"/>
    <xf numFmtId="0" fontId="22" fillId="7" borderId="61" xfId="0" applyFont="1" applyFill="1" applyBorder="1" applyAlignment="1" applyProtection="1">
      <alignment wrapText="1"/>
    </xf>
    <xf numFmtId="0" fontId="23" fillId="7" borderId="14" xfId="0" applyFont="1" applyFill="1" applyBorder="1" applyAlignment="1" applyProtection="1">
      <alignment horizontal="left"/>
    </xf>
    <xf numFmtId="0" fontId="22" fillId="7" borderId="61" xfId="0" applyFont="1" applyFill="1" applyBorder="1" applyAlignment="1" applyProtection="1">
      <alignment horizontal="left" vertical="top" wrapText="1"/>
    </xf>
    <xf numFmtId="0" fontId="22" fillId="7" borderId="14" xfId="0" applyFont="1" applyFill="1" applyBorder="1" applyAlignment="1" applyProtection="1">
      <alignment horizontal="left"/>
    </xf>
    <xf numFmtId="0" fontId="22" fillId="7" borderId="40" xfId="0" applyFont="1" applyFill="1" applyBorder="1" applyProtection="1"/>
    <xf numFmtId="0" fontId="22" fillId="7" borderId="72" xfId="0" applyFont="1" applyFill="1" applyBorder="1" applyProtection="1"/>
    <xf numFmtId="0" fontId="0" fillId="7" borderId="72" xfId="0" applyFill="1" applyBorder="1" applyProtection="1"/>
    <xf numFmtId="0" fontId="22" fillId="7" borderId="44" xfId="0" applyFont="1" applyFill="1" applyBorder="1" applyProtection="1"/>
    <xf numFmtId="0" fontId="22" fillId="7" borderId="42" xfId="0" applyFont="1" applyFill="1" applyBorder="1" applyProtection="1"/>
    <xf numFmtId="0" fontId="0" fillId="3" borderId="32" xfId="0" applyFill="1" applyBorder="1" applyProtection="1"/>
    <xf numFmtId="0" fontId="22" fillId="0" borderId="73" xfId="0" applyFont="1" applyBorder="1" applyAlignment="1" applyProtection="1">
      <alignment wrapText="1"/>
      <protection locked="0"/>
    </xf>
    <xf numFmtId="0" fontId="2" fillId="7" borderId="66" xfId="0" applyFont="1" applyFill="1" applyBorder="1" applyProtection="1"/>
    <xf numFmtId="0" fontId="4" fillId="4" borderId="0" xfId="0" applyFont="1" applyFill="1" applyBorder="1" applyAlignment="1" applyProtection="1">
      <alignment horizontal="center" wrapText="1"/>
      <protection locked="0"/>
    </xf>
    <xf numFmtId="0" fontId="6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" fillId="6" borderId="74" xfId="0" applyFont="1" applyFill="1" applyBorder="1" applyAlignment="1">
      <alignment horizontal="left" wrapText="1" indent="1"/>
    </xf>
    <xf numFmtId="0" fontId="2" fillId="0" borderId="0" xfId="0" applyFont="1"/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33" fillId="0" borderId="0" xfId="0" applyFont="1"/>
    <xf numFmtId="0" fontId="2" fillId="0" borderId="49" xfId="0" applyFont="1" applyBorder="1"/>
    <xf numFmtId="0" fontId="41" fillId="0" borderId="0" xfId="0" applyFont="1" applyAlignment="1">
      <alignment vertical="center" wrapText="1"/>
    </xf>
    <xf numFmtId="0" fontId="11" fillId="0" borderId="0" xfId="0" applyFont="1" applyAlignment="1">
      <alignment horizontal="left" wrapText="1" indent="1"/>
    </xf>
    <xf numFmtId="0" fontId="2" fillId="0" borderId="51" xfId="0" applyFont="1" applyBorder="1"/>
    <xf numFmtId="0" fontId="11" fillId="0" borderId="0" xfId="0" applyFont="1" applyAlignment="1">
      <alignment horizontal="left" wrapText="1" indent="3"/>
    </xf>
    <xf numFmtId="0" fontId="2" fillId="0" borderId="14" xfId="0" applyFont="1" applyBorder="1"/>
    <xf numFmtId="0" fontId="13" fillId="0" borderId="45" xfId="0" applyFont="1" applyBorder="1" applyAlignment="1">
      <alignment horizontal="left" wrapText="1" indent="2"/>
    </xf>
    <xf numFmtId="0" fontId="4" fillId="0" borderId="0" xfId="0" applyFont="1" applyFill="1" applyBorder="1" applyAlignment="1" applyProtection="1">
      <alignment horizontal="center" wrapText="1"/>
      <protection locked="0"/>
    </xf>
    <xf numFmtId="0" fontId="42" fillId="0" borderId="0" xfId="0" applyFont="1"/>
    <xf numFmtId="0" fontId="2" fillId="0" borderId="0" xfId="0" applyFont="1" applyAlignment="1" applyProtection="1">
      <alignment horizontal="left" vertical="center"/>
    </xf>
    <xf numFmtId="0" fontId="6" fillId="0" borderId="0" xfId="0" applyFont="1" applyProtection="1"/>
    <xf numFmtId="165" fontId="2" fillId="4" borderId="8" xfId="0" applyNumberFormat="1" applyFont="1" applyFill="1" applyBorder="1" applyAlignment="1" applyProtection="1">
      <alignment horizontal="right" vertical="center"/>
      <protection locked="0"/>
    </xf>
    <xf numFmtId="0" fontId="2" fillId="4" borderId="0" xfId="0" applyFont="1" applyFill="1" applyAlignment="1" applyProtection="1">
      <alignment horizontal="right" vertical="center"/>
      <protection locked="0"/>
    </xf>
    <xf numFmtId="0" fontId="2" fillId="4" borderId="0" xfId="0" applyFont="1" applyFill="1" applyBorder="1" applyAlignment="1" applyProtection="1">
      <alignment horizontal="right" vertical="center"/>
      <protection locked="0"/>
    </xf>
    <xf numFmtId="14" fontId="7" fillId="5" borderId="0" xfId="0" applyNumberFormat="1" applyFont="1" applyFill="1" applyBorder="1" applyAlignment="1" applyProtection="1">
      <alignment horizontal="center" wrapText="1"/>
    </xf>
    <xf numFmtId="0" fontId="12" fillId="0" borderId="0" xfId="0" applyFont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2" fillId="4" borderId="44" xfId="0" applyFont="1" applyFill="1" applyBorder="1" applyAlignment="1" applyProtection="1">
      <alignment horizontal="right" vertical="center"/>
      <protection locked="0"/>
    </xf>
    <xf numFmtId="0" fontId="2" fillId="4" borderId="0" xfId="0" applyFont="1" applyFill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</xf>
    <xf numFmtId="0" fontId="2" fillId="4" borderId="8" xfId="0" applyFont="1" applyFill="1" applyBorder="1" applyAlignment="1" applyProtection="1">
      <alignment vertical="center"/>
      <protection locked="0"/>
    </xf>
    <xf numFmtId="0" fontId="2" fillId="4" borderId="8" xfId="0" applyFont="1" applyFill="1" applyBorder="1" applyProtection="1">
      <protection locked="0"/>
    </xf>
    <xf numFmtId="0" fontId="2" fillId="4" borderId="6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Border="1" applyAlignment="1" applyProtection="1">
      <alignment horizontal="left" vertical="center"/>
    </xf>
    <xf numFmtId="0" fontId="2" fillId="4" borderId="0" xfId="0" applyFont="1" applyFill="1" applyAlignment="1" applyProtection="1">
      <alignment horizontal="left" vertical="top" wrapText="1"/>
      <protection locked="0"/>
    </xf>
    <xf numFmtId="0" fontId="2" fillId="4" borderId="0" xfId="0" applyFont="1" applyFill="1" applyBorder="1" applyAlignment="1" applyProtection="1">
      <alignment horizontal="left" vertical="top" wrapText="1"/>
      <protection locked="0"/>
    </xf>
    <xf numFmtId="0" fontId="4" fillId="0" borderId="0" xfId="0" applyFont="1" applyAlignment="1" applyProtection="1">
      <alignment horizontal="center" wrapText="1"/>
    </xf>
    <xf numFmtId="0" fontId="4" fillId="0" borderId="0" xfId="0" applyFont="1" applyBorder="1" applyAlignment="1" applyProtection="1">
      <alignment horizontal="center" wrapText="1"/>
    </xf>
    <xf numFmtId="0" fontId="4" fillId="0" borderId="0" xfId="0" applyFont="1" applyAlignment="1" applyProtection="1">
      <alignment horizontal="center" vertical="top" wrapText="1"/>
    </xf>
    <xf numFmtId="0" fontId="4" fillId="0" borderId="0" xfId="0" applyFont="1" applyBorder="1" applyAlignment="1" applyProtection="1">
      <alignment horizontal="center" vertical="top" wrapText="1"/>
    </xf>
    <xf numFmtId="14" fontId="2" fillId="4" borderId="8" xfId="0" applyNumberFormat="1" applyFont="1" applyFill="1" applyBorder="1" applyAlignment="1" applyProtection="1">
      <alignment horizontal="left" vertical="center"/>
      <protection locked="0"/>
    </xf>
    <xf numFmtId="0" fontId="2" fillId="4" borderId="7" xfId="0" applyFont="1" applyFill="1" applyBorder="1" applyAlignment="1" applyProtection="1">
      <alignment horizontal="left" vertical="center"/>
      <protection locked="0"/>
    </xf>
    <xf numFmtId="0" fontId="12" fillId="0" borderId="75" xfId="0" applyFont="1" applyBorder="1" applyAlignment="1" applyProtection="1">
      <alignment horizontal="center" vertical="center" wrapText="1"/>
    </xf>
    <xf numFmtId="3" fontId="2" fillId="4" borderId="8" xfId="0" applyNumberFormat="1" applyFont="1" applyFill="1" applyBorder="1" applyAlignment="1" applyProtection="1">
      <alignment horizontal="center" vertical="center"/>
      <protection locked="0"/>
    </xf>
    <xf numFmtId="3" fontId="2" fillId="4" borderId="7" xfId="0" applyNumberFormat="1" applyFont="1" applyFill="1" applyBorder="1" applyAlignment="1" applyProtection="1">
      <alignment horizontal="center" vertical="center"/>
      <protection locked="0"/>
    </xf>
    <xf numFmtId="0" fontId="34" fillId="0" borderId="0" xfId="0" applyFont="1" applyAlignment="1" applyProtection="1">
      <alignment horizontal="left" wrapText="1"/>
    </xf>
    <xf numFmtId="0" fontId="2" fillId="4" borderId="7" xfId="0" applyFont="1" applyFill="1" applyBorder="1" applyAlignment="1" applyProtection="1">
      <alignment horizontal="right" vertical="center"/>
      <protection locked="0"/>
    </xf>
    <xf numFmtId="14" fontId="7" fillId="5" borderId="0" xfId="0" applyNumberFormat="1" applyFont="1" applyFill="1" applyAlignment="1" applyProtection="1">
      <alignment horizontal="center" wrapText="1"/>
    </xf>
    <xf numFmtId="0" fontId="5" fillId="5" borderId="0" xfId="0" applyFont="1" applyFill="1" applyProtection="1"/>
    <xf numFmtId="0" fontId="5" fillId="5" borderId="0" xfId="0" applyFont="1" applyFill="1" applyBorder="1" applyProtection="1"/>
    <xf numFmtId="0" fontId="40" fillId="0" borderId="0" xfId="0" applyFont="1" applyAlignment="1" applyProtection="1">
      <alignment horizontal="center" wrapText="1"/>
    </xf>
    <xf numFmtId="0" fontId="4" fillId="4" borderId="8" xfId="0" applyFont="1" applyFill="1" applyBorder="1" applyAlignment="1" applyProtection="1">
      <alignment horizontal="right" vertical="center" wrapText="1"/>
      <protection locked="0"/>
    </xf>
    <xf numFmtId="14" fontId="2" fillId="4" borderId="7" xfId="0" applyNumberFormat="1" applyFont="1" applyFill="1" applyBorder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left" vertical="center"/>
    </xf>
    <xf numFmtId="0" fontId="35" fillId="0" borderId="0" xfId="0" applyFont="1" applyAlignment="1">
      <alignment horizontal="left" vertical="center" wrapText="1"/>
    </xf>
    <xf numFmtId="0" fontId="36" fillId="0" borderId="0" xfId="0" applyFont="1" applyAlignment="1">
      <alignment horizontal="left" vertical="center" wrapText="1"/>
    </xf>
    <xf numFmtId="0" fontId="2" fillId="4" borderId="8" xfId="0" applyFont="1" applyFill="1" applyBorder="1" applyAlignment="1" applyProtection="1">
      <alignment vertical="center"/>
    </xf>
    <xf numFmtId="0" fontId="2" fillId="4" borderId="8" xfId="0" applyFont="1" applyFill="1" applyBorder="1" applyProtection="1"/>
    <xf numFmtId="165" fontId="2" fillId="4" borderId="8" xfId="0" applyNumberFormat="1" applyFont="1" applyFill="1" applyBorder="1" applyAlignment="1" applyProtection="1">
      <alignment horizontal="right" vertical="center"/>
    </xf>
    <xf numFmtId="0" fontId="2" fillId="4" borderId="0" xfId="0" applyFont="1" applyFill="1" applyAlignment="1" applyProtection="1">
      <alignment horizontal="right" vertical="center"/>
    </xf>
    <xf numFmtId="0" fontId="2" fillId="4" borderId="0" xfId="0" applyFont="1" applyFill="1" applyBorder="1" applyAlignment="1" applyProtection="1">
      <alignment horizontal="right" vertical="center"/>
    </xf>
    <xf numFmtId="0" fontId="2" fillId="4" borderId="44" xfId="0" applyFont="1" applyFill="1" applyBorder="1" applyAlignment="1" applyProtection="1">
      <alignment horizontal="right" vertical="center"/>
    </xf>
    <xf numFmtId="0" fontId="2" fillId="4" borderId="0" xfId="0" applyFont="1" applyFill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</xf>
    <xf numFmtId="0" fontId="2" fillId="4" borderId="7" xfId="0" applyNumberFormat="1" applyFont="1" applyFill="1" applyBorder="1" applyAlignment="1" applyProtection="1">
      <alignment horizontal="right" vertical="center"/>
    </xf>
    <xf numFmtId="0" fontId="2" fillId="4" borderId="7" xfId="0" applyFont="1" applyFill="1" applyBorder="1" applyAlignment="1" applyProtection="1">
      <alignment horizontal="right" vertical="center"/>
    </xf>
    <xf numFmtId="0" fontId="2" fillId="4" borderId="6" xfId="0" applyFont="1" applyFill="1" applyBorder="1" applyAlignment="1" applyProtection="1">
      <alignment horizontal="right" vertical="center"/>
    </xf>
    <xf numFmtId="0" fontId="4" fillId="4" borderId="8" xfId="0" applyFont="1" applyFill="1" applyBorder="1" applyAlignment="1" applyProtection="1">
      <alignment horizontal="right" vertical="center" wrapText="1"/>
    </xf>
    <xf numFmtId="0" fontId="22" fillId="7" borderId="61" xfId="0" applyFont="1" applyFill="1" applyBorder="1" applyAlignment="1" applyProtection="1">
      <alignment horizontal="left" wrapText="1"/>
    </xf>
    <xf numFmtId="0" fontId="22" fillId="7" borderId="0" xfId="0" applyFont="1" applyFill="1" applyBorder="1" applyAlignment="1" applyProtection="1">
      <alignment horizontal="left" wrapText="1"/>
    </xf>
    <xf numFmtId="0" fontId="22" fillId="4" borderId="44" xfId="0" applyFont="1" applyFill="1" applyBorder="1" applyAlignment="1" applyProtection="1">
      <alignment horizontal="center"/>
      <protection locked="0"/>
    </xf>
    <xf numFmtId="0" fontId="22" fillId="4" borderId="42" xfId="0" applyFont="1" applyFill="1" applyBorder="1" applyAlignment="1" applyProtection="1">
      <alignment horizontal="center"/>
      <protection locked="0"/>
    </xf>
    <xf numFmtId="0" fontId="22" fillId="7" borderId="61" xfId="0" applyFont="1" applyFill="1" applyBorder="1" applyAlignment="1" applyProtection="1">
      <alignment horizontal="left"/>
    </xf>
    <xf numFmtId="0" fontId="22" fillId="7" borderId="0" xfId="0" applyFont="1" applyFill="1" applyBorder="1" applyAlignment="1" applyProtection="1">
      <alignment horizontal="left"/>
    </xf>
    <xf numFmtId="0" fontId="22" fillId="4" borderId="32" xfId="0" applyFont="1" applyFill="1" applyBorder="1" applyAlignment="1" applyProtection="1">
      <alignment horizontal="left"/>
      <protection locked="0"/>
    </xf>
    <xf numFmtId="0" fontId="22" fillId="4" borderId="41" xfId="0" applyFont="1" applyFill="1" applyBorder="1" applyAlignment="1" applyProtection="1">
      <alignment horizontal="left"/>
      <protection locked="0"/>
    </xf>
    <xf numFmtId="0" fontId="22" fillId="4" borderId="19" xfId="0" applyFont="1" applyFill="1" applyBorder="1" applyAlignment="1" applyProtection="1">
      <alignment horizontal="center"/>
      <protection locked="0"/>
    </xf>
    <xf numFmtId="0" fontId="22" fillId="4" borderId="31" xfId="0" applyFont="1" applyFill="1" applyBorder="1" applyAlignment="1" applyProtection="1">
      <alignment horizontal="center"/>
      <protection locked="0"/>
    </xf>
    <xf numFmtId="0" fontId="22" fillId="7" borderId="14" xfId="0" applyFont="1" applyFill="1" applyBorder="1" applyAlignment="1" applyProtection="1">
      <alignment horizontal="left" wrapText="1"/>
    </xf>
    <xf numFmtId="0" fontId="22" fillId="4" borderId="15" xfId="0" applyFont="1" applyFill="1" applyBorder="1" applyAlignment="1" applyProtection="1">
      <alignment horizontal="center"/>
      <protection locked="0"/>
    </xf>
    <xf numFmtId="0" fontId="22" fillId="4" borderId="26" xfId="0" applyFont="1" applyFill="1" applyBorder="1" applyAlignment="1" applyProtection="1">
      <alignment horizontal="center"/>
      <protection locked="0"/>
    </xf>
    <xf numFmtId="0" fontId="22" fillId="4" borderId="23" xfId="0" applyFont="1" applyFill="1" applyBorder="1" applyAlignment="1" applyProtection="1">
      <alignment horizontal="center"/>
      <protection locked="0"/>
    </xf>
    <xf numFmtId="0" fontId="22" fillId="4" borderId="28" xfId="0" applyFont="1" applyFill="1" applyBorder="1" applyAlignment="1" applyProtection="1">
      <alignment horizontal="left" vertical="center"/>
      <protection locked="0"/>
    </xf>
    <xf numFmtId="0" fontId="22" fillId="7" borderId="22" xfId="0" applyFont="1" applyFill="1" applyBorder="1" applyAlignment="1" applyProtection="1">
      <alignment horizontal="left" vertical="top" wrapText="1"/>
    </xf>
    <xf numFmtId="0" fontId="22" fillId="7" borderId="0" xfId="0" applyFont="1" applyFill="1" applyBorder="1" applyAlignment="1" applyProtection="1">
      <alignment horizontal="left" vertical="top" wrapText="1"/>
    </xf>
    <xf numFmtId="0" fontId="22" fillId="7" borderId="20" xfId="0" applyFont="1" applyFill="1" applyBorder="1" applyAlignment="1" applyProtection="1">
      <alignment horizontal="left" vertical="top" wrapText="1"/>
    </xf>
    <xf numFmtId="0" fontId="22" fillId="7" borderId="61" xfId="0" applyFont="1" applyFill="1" applyBorder="1" applyAlignment="1" applyProtection="1">
      <alignment horizontal="left" vertical="center" wrapText="1"/>
    </xf>
    <xf numFmtId="0" fontId="22" fillId="7" borderId="0" xfId="0" applyFont="1" applyFill="1" applyBorder="1" applyAlignment="1" applyProtection="1">
      <alignment horizontal="left" vertical="center" wrapText="1"/>
    </xf>
    <xf numFmtId="0" fontId="22" fillId="7" borderId="43" xfId="0" applyFont="1" applyFill="1" applyBorder="1" applyAlignment="1" applyProtection="1">
      <alignment horizontal="left" vertical="center" wrapText="1"/>
    </xf>
    <xf numFmtId="0" fontId="22" fillId="7" borderId="44" xfId="0" applyFont="1" applyFill="1" applyBorder="1" applyAlignment="1" applyProtection="1">
      <alignment horizontal="left" vertical="center" wrapText="1"/>
    </xf>
    <xf numFmtId="0" fontId="23" fillId="8" borderId="0" xfId="0" applyFont="1" applyFill="1" applyBorder="1" applyAlignment="1" applyProtection="1">
      <alignment horizontal="center"/>
    </xf>
    <xf numFmtId="0" fontId="22" fillId="0" borderId="1" xfId="0" applyFont="1" applyBorder="1" applyAlignment="1" applyProtection="1">
      <alignment horizontal="left" vertical="top"/>
    </xf>
    <xf numFmtId="0" fontId="25" fillId="7" borderId="61" xfId="0" applyFont="1" applyFill="1" applyBorder="1" applyAlignment="1" applyProtection="1">
      <alignment horizontal="left" vertical="top" wrapText="1"/>
    </xf>
    <xf numFmtId="0" fontId="25" fillId="7" borderId="0" xfId="0" applyFont="1" applyFill="1" applyBorder="1" applyAlignment="1" applyProtection="1">
      <alignment horizontal="left" vertical="top" wrapText="1"/>
    </xf>
    <xf numFmtId="0" fontId="22" fillId="7" borderId="61" xfId="0" applyFont="1" applyFill="1" applyBorder="1" applyAlignment="1" applyProtection="1">
      <alignment horizontal="left" vertical="top" wrapText="1"/>
    </xf>
    <xf numFmtId="0" fontId="23" fillId="8" borderId="61" xfId="0" applyFont="1" applyFill="1" applyBorder="1" applyAlignment="1" applyProtection="1">
      <alignment horizontal="center"/>
    </xf>
    <xf numFmtId="0" fontId="23" fillId="8" borderId="20" xfId="0" applyFont="1" applyFill="1" applyBorder="1" applyAlignment="1" applyProtection="1">
      <alignment horizontal="center"/>
    </xf>
    <xf numFmtId="0" fontId="24" fillId="0" borderId="61" xfId="0" applyFont="1" applyBorder="1" applyAlignment="1" applyProtection="1">
      <alignment horizontal="left" vertical="top"/>
    </xf>
    <xf numFmtId="0" fontId="22" fillId="0" borderId="24" xfId="0" applyFont="1" applyBorder="1" applyAlignment="1" applyProtection="1">
      <alignment horizontal="left" vertical="top"/>
    </xf>
    <xf numFmtId="0" fontId="22" fillId="4" borderId="30" xfId="0" applyFont="1" applyFill="1" applyBorder="1" applyAlignment="1" applyProtection="1">
      <alignment horizontal="left"/>
      <protection locked="0"/>
    </xf>
    <xf numFmtId="0" fontId="22" fillId="4" borderId="29" xfId="0" applyFont="1" applyFill="1" applyBorder="1" applyAlignment="1" applyProtection="1">
      <alignment horizontal="left"/>
      <protection locked="0"/>
    </xf>
    <xf numFmtId="0" fontId="22" fillId="4" borderId="34" xfId="0" applyFont="1" applyFill="1" applyBorder="1" applyAlignment="1" applyProtection="1">
      <alignment horizontal="left" vertical="center"/>
      <protection locked="0"/>
    </xf>
    <xf numFmtId="0" fontId="23" fillId="8" borderId="18" xfId="0" applyFont="1" applyFill="1" applyBorder="1" applyAlignment="1" applyProtection="1">
      <alignment horizontal="left"/>
    </xf>
    <xf numFmtId="0" fontId="22" fillId="4" borderId="35" xfId="0" applyFont="1" applyFill="1" applyBorder="1" applyAlignment="1" applyProtection="1">
      <alignment horizontal="left"/>
      <protection locked="0"/>
    </xf>
    <xf numFmtId="0" fontId="22" fillId="4" borderId="18" xfId="0" applyFont="1" applyFill="1" applyBorder="1" applyAlignment="1" applyProtection="1">
      <alignment horizontal="left"/>
      <protection locked="0"/>
    </xf>
    <xf numFmtId="0" fontId="38" fillId="7" borderId="0" xfId="0" applyFont="1" applyFill="1" applyBorder="1" applyAlignment="1" applyProtection="1">
      <alignment horizontal="left" wrapText="1"/>
    </xf>
    <xf numFmtId="0" fontId="38" fillId="7" borderId="14" xfId="0" applyFont="1" applyFill="1" applyBorder="1" applyAlignment="1" applyProtection="1">
      <alignment horizontal="left" wrapText="1"/>
    </xf>
    <xf numFmtId="0" fontId="2" fillId="7" borderId="61" xfId="0" applyFont="1" applyFill="1" applyBorder="1" applyAlignment="1" applyProtection="1">
      <alignment horizontal="left"/>
    </xf>
    <xf numFmtId="0" fontId="2" fillId="7" borderId="0" xfId="0" applyFont="1" applyFill="1" applyBorder="1" applyAlignment="1" applyProtection="1">
      <alignment horizontal="left"/>
    </xf>
    <xf numFmtId="0" fontId="22" fillId="4" borderId="38" xfId="0" applyFont="1" applyFill="1" applyBorder="1" applyAlignment="1" applyProtection="1">
      <alignment horizontal="right"/>
    </xf>
    <xf numFmtId="0" fontId="22" fillId="4" borderId="39" xfId="0" applyFont="1" applyFill="1" applyBorder="1" applyAlignment="1" applyProtection="1">
      <alignment horizontal="right"/>
    </xf>
    <xf numFmtId="0" fontId="39" fillId="7" borderId="61" xfId="0" applyFont="1" applyFill="1" applyBorder="1" applyAlignment="1" applyProtection="1">
      <alignment horizontal="center"/>
    </xf>
    <xf numFmtId="0" fontId="39" fillId="7" borderId="0" xfId="0" applyFont="1" applyFill="1" applyBorder="1" applyAlignment="1" applyProtection="1">
      <alignment horizontal="center"/>
    </xf>
    <xf numFmtId="0" fontId="39" fillId="7" borderId="14" xfId="0" applyFont="1" applyFill="1" applyBorder="1" applyAlignment="1" applyProtection="1">
      <alignment horizontal="center"/>
    </xf>
    <xf numFmtId="0" fontId="2" fillId="4" borderId="7" xfId="0" applyNumberFormat="1" applyFont="1" applyFill="1" applyBorder="1" applyAlignment="1" applyProtection="1">
      <alignment horizontal="right" vertical="center"/>
      <protection locked="0"/>
    </xf>
  </cellXfs>
  <cellStyles count="3">
    <cellStyle name="Įprastas" xfId="0" builtinId="0"/>
    <cellStyle name="Normal 2" xfId="2"/>
    <cellStyle name="Procentai" xfId="1" builtinId="5"/>
  </cellStyles>
  <dxfs count="2"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4F81BD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C250"/>
  <sheetViews>
    <sheetView showGridLines="0" tabSelected="1" topLeftCell="A157" zoomScaleNormal="100" zoomScaleSheetLayoutView="85" zoomScalePageLayoutView="60" workbookViewId="0">
      <selection activeCell="C127" sqref="C127:E127"/>
    </sheetView>
  </sheetViews>
  <sheetFormatPr defaultColWidth="9.140625" defaultRowHeight="12" x14ac:dyDescent="0.2"/>
  <cols>
    <col min="1" max="1" width="1.7109375" style="54" customWidth="1"/>
    <col min="2" max="2" width="63.42578125" style="54" customWidth="1"/>
    <col min="3" max="5" width="24.28515625" style="54" customWidth="1"/>
    <col min="6" max="6" width="1.7109375" style="59" hidden="1" customWidth="1"/>
    <col min="7" max="10" width="9.140625" style="59" hidden="1" customWidth="1"/>
    <col min="11" max="11" width="20.28515625" style="59" hidden="1" customWidth="1"/>
    <col min="12" max="17" width="9.140625" style="59" hidden="1" customWidth="1"/>
    <col min="18" max="18" width="47.5703125" style="59" hidden="1" customWidth="1"/>
    <col min="19" max="19" width="10.42578125" style="59" hidden="1" customWidth="1"/>
    <col min="20" max="29" width="9.140625" style="59" hidden="1" customWidth="1"/>
    <col min="30" max="47" width="9.140625" style="59" customWidth="1"/>
    <col min="48" max="16384" width="9.140625" style="59"/>
  </cols>
  <sheetData>
    <row r="1" spans="1:20" ht="9.6" customHeight="1" x14ac:dyDescent="0.25">
      <c r="A1" s="59"/>
      <c r="B1" s="59"/>
      <c r="C1" s="59"/>
      <c r="D1" s="59"/>
      <c r="E1" s="59"/>
      <c r="R1" s="59">
        <f>COUNTA(R2:R250)</f>
        <v>249</v>
      </c>
      <c r="S1" s="59">
        <f>COUNTA(S2:S250)</f>
        <v>249</v>
      </c>
      <c r="T1" s="59">
        <f>COUNTA(T2:T250)</f>
        <v>249</v>
      </c>
    </row>
    <row r="2" spans="1:20" ht="12.75" customHeight="1" x14ac:dyDescent="0.25">
      <c r="A2" s="59"/>
      <c r="B2" s="100"/>
      <c r="C2" s="100"/>
      <c r="D2" s="272" t="s">
        <v>431</v>
      </c>
      <c r="E2" s="272"/>
      <c r="R2" t="s">
        <v>168</v>
      </c>
      <c r="S2" s="226">
        <v>253255950</v>
      </c>
      <c r="T2" t="s">
        <v>83</v>
      </c>
    </row>
    <row r="3" spans="1:20" ht="31.15" customHeight="1" x14ac:dyDescent="0.25">
      <c r="A3" s="59"/>
      <c r="B3" s="100"/>
      <c r="C3" s="100"/>
      <c r="D3" s="272"/>
      <c r="E3" s="272"/>
      <c r="R3" t="s">
        <v>169</v>
      </c>
      <c r="S3" s="226">
        <v>152903578</v>
      </c>
      <c r="T3" t="s">
        <v>83</v>
      </c>
    </row>
    <row r="4" spans="1:20" ht="31.15" customHeight="1" x14ac:dyDescent="0.25">
      <c r="A4" s="59"/>
      <c r="B4" s="100"/>
      <c r="C4" s="100"/>
      <c r="D4" s="272"/>
      <c r="E4" s="272"/>
      <c r="R4" t="s">
        <v>170</v>
      </c>
      <c r="S4" s="226">
        <v>152968145</v>
      </c>
      <c r="T4" t="s">
        <v>83</v>
      </c>
    </row>
    <row r="5" spans="1:20" ht="13.15" customHeight="1" x14ac:dyDescent="0.25">
      <c r="A5" s="59"/>
      <c r="B5" s="100"/>
      <c r="C5" s="100"/>
      <c r="D5" s="100"/>
      <c r="E5" s="100"/>
      <c r="R5" t="s">
        <v>171</v>
      </c>
      <c r="S5" s="226">
        <v>152962797</v>
      </c>
      <c r="T5" t="s">
        <v>83</v>
      </c>
    </row>
    <row r="6" spans="1:20" ht="13.15" customHeight="1" x14ac:dyDescent="0.25">
      <c r="A6" s="59"/>
      <c r="B6" s="277" t="s">
        <v>167</v>
      </c>
      <c r="C6" s="277"/>
      <c r="D6" s="277"/>
      <c r="E6" s="277"/>
      <c r="R6" t="s">
        <v>172</v>
      </c>
      <c r="S6" s="226">
        <v>149566841</v>
      </c>
      <c r="T6" t="s">
        <v>83</v>
      </c>
    </row>
    <row r="7" spans="1:20" ht="13.15" customHeight="1" x14ac:dyDescent="0.25">
      <c r="A7" s="139"/>
      <c r="B7" s="55"/>
      <c r="C7" s="56"/>
      <c r="D7" s="56"/>
      <c r="E7" s="56"/>
      <c r="R7" s="227" t="s">
        <v>173</v>
      </c>
      <c r="S7" s="227">
        <v>149947714</v>
      </c>
      <c r="T7" t="s">
        <v>83</v>
      </c>
    </row>
    <row r="8" spans="1:20" ht="18.75" x14ac:dyDescent="0.3">
      <c r="A8" s="139"/>
      <c r="B8" s="143" t="s">
        <v>86</v>
      </c>
      <c r="C8" s="278" t="s">
        <v>446</v>
      </c>
      <c r="D8" s="278"/>
      <c r="E8" s="278"/>
      <c r="F8" s="139"/>
      <c r="R8" t="s">
        <v>174</v>
      </c>
      <c r="S8" s="226">
        <v>149693995</v>
      </c>
      <c r="T8" t="s">
        <v>405</v>
      </c>
    </row>
    <row r="9" spans="1:20" ht="15" x14ac:dyDescent="0.25">
      <c r="A9" s="139"/>
      <c r="B9" s="144" t="s">
        <v>85</v>
      </c>
      <c r="C9" s="273" t="s">
        <v>83</v>
      </c>
      <c r="D9" s="273"/>
      <c r="E9" s="273"/>
      <c r="F9" s="139"/>
      <c r="H9" s="230" t="s">
        <v>84</v>
      </c>
      <c r="L9" s="230" t="s">
        <v>81</v>
      </c>
      <c r="R9" t="s">
        <v>175</v>
      </c>
      <c r="S9" s="226">
        <v>149951417</v>
      </c>
      <c r="T9" t="s">
        <v>83</v>
      </c>
    </row>
    <row r="10" spans="1:20" ht="15" x14ac:dyDescent="0.25">
      <c r="A10" s="139"/>
      <c r="B10" s="112" t="s">
        <v>69</v>
      </c>
      <c r="C10" s="273">
        <v>161130867</v>
      </c>
      <c r="D10" s="273"/>
      <c r="E10" s="273"/>
      <c r="F10" s="139"/>
      <c r="H10" s="230" t="s">
        <v>83</v>
      </c>
      <c r="L10" s="230" t="s">
        <v>80</v>
      </c>
      <c r="R10" s="227" t="s">
        <v>176</v>
      </c>
      <c r="S10" s="227">
        <v>250135860</v>
      </c>
      <c r="T10" t="s">
        <v>83</v>
      </c>
    </row>
    <row r="11" spans="1:20" ht="15" x14ac:dyDescent="0.25">
      <c r="A11" s="139"/>
      <c r="B11" s="231" t="s">
        <v>103</v>
      </c>
      <c r="C11" s="279">
        <v>34903</v>
      </c>
      <c r="D11" s="341"/>
      <c r="E11" s="341"/>
      <c r="F11" s="139"/>
      <c r="H11" s="230" t="s">
        <v>102</v>
      </c>
      <c r="L11" s="230" t="s">
        <v>79</v>
      </c>
      <c r="R11" t="s">
        <v>177</v>
      </c>
      <c r="S11" s="226">
        <v>153720195</v>
      </c>
      <c r="T11" t="s">
        <v>405</v>
      </c>
    </row>
    <row r="12" spans="1:20" ht="15" x14ac:dyDescent="0.25">
      <c r="A12" s="139"/>
      <c r="B12" s="112" t="s">
        <v>104</v>
      </c>
      <c r="C12" s="341" t="s">
        <v>105</v>
      </c>
      <c r="D12" s="341"/>
      <c r="E12" s="341"/>
      <c r="F12" s="139"/>
      <c r="L12" s="230" t="s">
        <v>78</v>
      </c>
      <c r="R12" t="s">
        <v>178</v>
      </c>
      <c r="S12" s="226">
        <v>154138664</v>
      </c>
      <c r="T12" t="s">
        <v>83</v>
      </c>
    </row>
    <row r="13" spans="1:20" ht="15" x14ac:dyDescent="0.25">
      <c r="A13" s="139"/>
      <c r="B13" s="231"/>
      <c r="C13" s="341"/>
      <c r="D13" s="341"/>
      <c r="E13" s="341"/>
      <c r="F13" s="139"/>
      <c r="L13" s="230" t="s">
        <v>77</v>
      </c>
      <c r="R13" t="s">
        <v>179</v>
      </c>
      <c r="S13" s="226">
        <v>154111083</v>
      </c>
      <c r="T13" t="s">
        <v>83</v>
      </c>
    </row>
    <row r="14" spans="1:20" ht="15" x14ac:dyDescent="0.25">
      <c r="A14" s="139"/>
      <c r="B14" s="112" t="s">
        <v>68</v>
      </c>
      <c r="C14" s="341" t="s">
        <v>447</v>
      </c>
      <c r="D14" s="341"/>
      <c r="E14" s="341"/>
      <c r="F14" s="139"/>
      <c r="H14" s="230" t="s">
        <v>113</v>
      </c>
      <c r="L14" s="230" t="s">
        <v>76</v>
      </c>
      <c r="R14" t="s">
        <v>180</v>
      </c>
      <c r="S14" s="226">
        <v>154112751</v>
      </c>
      <c r="T14" t="s">
        <v>83</v>
      </c>
    </row>
    <row r="15" spans="1:20" ht="15" x14ac:dyDescent="0.25">
      <c r="A15" s="139"/>
      <c r="B15" s="112" t="s">
        <v>67</v>
      </c>
      <c r="C15" s="341" t="s">
        <v>449</v>
      </c>
      <c r="D15" s="341"/>
      <c r="E15" s="341"/>
      <c r="F15" s="139"/>
      <c r="H15" s="230" t="s">
        <v>114</v>
      </c>
      <c r="L15" s="230" t="s">
        <v>75</v>
      </c>
      <c r="R15" t="s">
        <v>181</v>
      </c>
      <c r="S15" s="226">
        <v>152812840</v>
      </c>
      <c r="T15" t="s">
        <v>83</v>
      </c>
    </row>
    <row r="16" spans="1:20" ht="15" x14ac:dyDescent="0.25">
      <c r="A16" s="139"/>
      <c r="B16" s="112"/>
      <c r="C16" s="60"/>
      <c r="D16" s="60"/>
      <c r="E16" s="112"/>
      <c r="F16" s="139"/>
      <c r="H16" s="230" t="s">
        <v>105</v>
      </c>
      <c r="L16" s="230" t="s">
        <v>74</v>
      </c>
      <c r="R16" t="s">
        <v>182</v>
      </c>
      <c r="S16" s="226">
        <v>152840633</v>
      </c>
      <c r="T16" t="s">
        <v>83</v>
      </c>
    </row>
    <row r="17" spans="1:20" ht="15" x14ac:dyDescent="0.25">
      <c r="A17" s="139"/>
      <c r="B17" s="112"/>
      <c r="C17" s="274" t="s">
        <v>7</v>
      </c>
      <c r="D17" s="275"/>
      <c r="E17" s="276"/>
      <c r="F17" s="139"/>
      <c r="H17" s="230" t="s">
        <v>161</v>
      </c>
      <c r="L17" s="230" t="s">
        <v>73</v>
      </c>
      <c r="R17" t="s">
        <v>183</v>
      </c>
      <c r="S17" s="226">
        <v>152814478</v>
      </c>
      <c r="T17" t="s">
        <v>84</v>
      </c>
    </row>
    <row r="18" spans="1:20" ht="15" x14ac:dyDescent="0.25">
      <c r="A18" s="139"/>
      <c r="B18" s="112" t="s">
        <v>66</v>
      </c>
      <c r="C18" s="256" t="s">
        <v>65</v>
      </c>
      <c r="D18" s="256"/>
      <c r="E18" s="113" t="s">
        <v>64</v>
      </c>
      <c r="F18" s="139"/>
      <c r="H18" s="230" t="s">
        <v>107</v>
      </c>
      <c r="L18" s="230" t="s">
        <v>72</v>
      </c>
      <c r="R18" t="s">
        <v>184</v>
      </c>
      <c r="S18" s="226">
        <v>154724428</v>
      </c>
      <c r="T18" t="s">
        <v>405</v>
      </c>
    </row>
    <row r="19" spans="1:20" ht="15" x14ac:dyDescent="0.25">
      <c r="A19" s="139"/>
      <c r="B19" s="145" t="s">
        <v>63</v>
      </c>
      <c r="C19" s="257" t="s">
        <v>448</v>
      </c>
      <c r="D19" s="258"/>
      <c r="E19" s="114">
        <v>1</v>
      </c>
      <c r="F19" s="139"/>
      <c r="H19" s="230" t="s">
        <v>108</v>
      </c>
      <c r="L19" s="230" t="s">
        <v>71</v>
      </c>
      <c r="R19" t="s">
        <v>185</v>
      </c>
      <c r="S19" s="226">
        <v>154742789</v>
      </c>
      <c r="T19" t="s">
        <v>83</v>
      </c>
    </row>
    <row r="20" spans="1:20" ht="15" x14ac:dyDescent="0.25">
      <c r="A20" s="139"/>
      <c r="B20" s="145" t="s">
        <v>62</v>
      </c>
      <c r="C20" s="257"/>
      <c r="D20" s="258"/>
      <c r="E20" s="114"/>
      <c r="F20" s="139"/>
      <c r="H20" s="230" t="s">
        <v>109</v>
      </c>
      <c r="L20" s="230" t="s">
        <v>70</v>
      </c>
      <c r="R20" t="s">
        <v>186</v>
      </c>
      <c r="S20" s="226">
        <v>154866655</v>
      </c>
      <c r="T20" t="s">
        <v>83</v>
      </c>
    </row>
    <row r="21" spans="1:20" ht="15" x14ac:dyDescent="0.25">
      <c r="A21" s="139"/>
      <c r="B21" s="145" t="s">
        <v>61</v>
      </c>
      <c r="C21" s="257"/>
      <c r="D21" s="258"/>
      <c r="E21" s="114"/>
      <c r="F21" s="139"/>
      <c r="H21" s="230" t="s">
        <v>110</v>
      </c>
      <c r="R21" t="s">
        <v>187</v>
      </c>
      <c r="S21" s="226">
        <v>154850665</v>
      </c>
      <c r="T21" t="s">
        <v>83</v>
      </c>
    </row>
    <row r="22" spans="1:20" ht="15" x14ac:dyDescent="0.25">
      <c r="A22" s="139"/>
      <c r="B22" s="145" t="s">
        <v>60</v>
      </c>
      <c r="C22" s="257"/>
      <c r="D22" s="258"/>
      <c r="E22" s="114"/>
      <c r="F22" s="139"/>
      <c r="H22" s="230" t="s">
        <v>111</v>
      </c>
      <c r="R22" t="s">
        <v>188</v>
      </c>
      <c r="S22" s="226">
        <v>152003098</v>
      </c>
      <c r="T22" t="s">
        <v>84</v>
      </c>
    </row>
    <row r="23" spans="1:20" ht="15" x14ac:dyDescent="0.25">
      <c r="A23" s="139"/>
      <c r="B23" s="145" t="s">
        <v>59</v>
      </c>
      <c r="C23" s="257"/>
      <c r="D23" s="258"/>
      <c r="E23" s="114"/>
      <c r="F23" s="139"/>
      <c r="H23" s="230" t="s">
        <v>112</v>
      </c>
      <c r="R23" t="s">
        <v>189</v>
      </c>
      <c r="S23" s="226">
        <v>301500997</v>
      </c>
      <c r="T23" t="s">
        <v>83</v>
      </c>
    </row>
    <row r="24" spans="1:20" ht="15" x14ac:dyDescent="0.25">
      <c r="A24" s="139"/>
      <c r="B24" s="145" t="s">
        <v>58</v>
      </c>
      <c r="C24" s="244" t="s">
        <v>57</v>
      </c>
      <c r="D24" s="245"/>
      <c r="E24" s="115">
        <f>100%-SUM(E19:E23)</f>
        <v>0</v>
      </c>
      <c r="F24" s="139"/>
      <c r="H24" s="230" t="s">
        <v>115</v>
      </c>
      <c r="R24" t="s">
        <v>190</v>
      </c>
      <c r="S24" s="226">
        <v>300076944</v>
      </c>
      <c r="T24" t="s">
        <v>83</v>
      </c>
    </row>
    <row r="25" spans="1:20" ht="15" x14ac:dyDescent="0.25">
      <c r="A25" s="139"/>
      <c r="B25" s="145"/>
      <c r="C25" s="61"/>
      <c r="D25" s="61"/>
      <c r="E25" s="116"/>
      <c r="F25" s="139"/>
      <c r="H25" s="230"/>
      <c r="R25" t="s">
        <v>191</v>
      </c>
      <c r="S25" s="226">
        <v>152007157</v>
      </c>
      <c r="T25" t="s">
        <v>83</v>
      </c>
    </row>
    <row r="26" spans="1:20" ht="15" x14ac:dyDescent="0.25">
      <c r="A26" s="139"/>
      <c r="B26" s="116" t="s">
        <v>155</v>
      </c>
      <c r="C26" s="246">
        <v>1</v>
      </c>
      <c r="D26" s="246"/>
      <c r="E26" s="246"/>
      <c r="F26" s="139"/>
      <c r="R26" t="s">
        <v>414</v>
      </c>
      <c r="S26" s="226">
        <v>181613656</v>
      </c>
      <c r="T26" t="s">
        <v>83</v>
      </c>
    </row>
    <row r="27" spans="1:20" ht="24" x14ac:dyDescent="0.25">
      <c r="A27" s="139"/>
      <c r="B27" s="146" t="s">
        <v>154</v>
      </c>
      <c r="C27" s="247"/>
      <c r="D27" s="247"/>
      <c r="E27" s="248"/>
      <c r="F27" s="139"/>
      <c r="R27" t="s">
        <v>192</v>
      </c>
      <c r="S27" s="226">
        <v>155475990</v>
      </c>
      <c r="T27" t="s">
        <v>83</v>
      </c>
    </row>
    <row r="28" spans="1:20" ht="15" x14ac:dyDescent="0.25">
      <c r="A28" s="139"/>
      <c r="B28" s="231"/>
      <c r="C28" s="232"/>
      <c r="D28" s="232"/>
      <c r="E28" s="232"/>
      <c r="F28" s="139"/>
      <c r="R28" t="s">
        <v>193</v>
      </c>
      <c r="S28" s="226">
        <v>155513971</v>
      </c>
      <c r="T28" t="s">
        <v>83</v>
      </c>
    </row>
    <row r="29" spans="1:20" ht="24" x14ac:dyDescent="0.25">
      <c r="A29" s="139"/>
      <c r="B29" s="233" t="s">
        <v>149</v>
      </c>
      <c r="C29" s="254" t="s">
        <v>409</v>
      </c>
      <c r="D29" s="254"/>
      <c r="E29" s="254"/>
      <c r="F29" s="139"/>
      <c r="R29" t="s">
        <v>194</v>
      </c>
      <c r="S29" s="226">
        <v>255512870</v>
      </c>
      <c r="T29" t="s">
        <v>83</v>
      </c>
    </row>
    <row r="30" spans="1:20" ht="24" x14ac:dyDescent="0.25">
      <c r="A30" s="139"/>
      <c r="B30" s="233" t="s">
        <v>150</v>
      </c>
      <c r="C30" s="255"/>
      <c r="D30" s="255"/>
      <c r="E30" s="255"/>
      <c r="F30" s="139"/>
      <c r="R30" t="s">
        <v>195</v>
      </c>
      <c r="S30" s="226">
        <v>155461670</v>
      </c>
      <c r="T30" t="s">
        <v>83</v>
      </c>
    </row>
    <row r="31" spans="1:20" ht="15" x14ac:dyDescent="0.25">
      <c r="A31" s="139"/>
      <c r="B31" s="112"/>
      <c r="C31" s="61"/>
      <c r="D31" s="61"/>
      <c r="E31" s="116"/>
      <c r="F31" s="139"/>
      <c r="R31" t="s">
        <v>196</v>
      </c>
      <c r="S31" s="226">
        <v>155634880</v>
      </c>
      <c r="T31" t="s">
        <v>83</v>
      </c>
    </row>
    <row r="32" spans="1:20" ht="24.6" customHeight="1" x14ac:dyDescent="0.25">
      <c r="A32" s="139"/>
      <c r="B32" s="112"/>
      <c r="C32" s="250" t="s">
        <v>100</v>
      </c>
      <c r="D32" s="250"/>
      <c r="E32" s="251"/>
      <c r="F32" s="139"/>
      <c r="H32" s="107"/>
      <c r="R32" t="s">
        <v>197</v>
      </c>
      <c r="S32" s="226">
        <v>155402647</v>
      </c>
      <c r="T32" t="s">
        <v>405</v>
      </c>
    </row>
    <row r="33" spans="1:20" s="107" customFormat="1" ht="12" customHeight="1" x14ac:dyDescent="0.25">
      <c r="A33" s="140"/>
      <c r="B33" s="148"/>
      <c r="C33" s="252" t="s">
        <v>56</v>
      </c>
      <c r="D33" s="252"/>
      <c r="E33" s="253"/>
      <c r="F33" s="140"/>
      <c r="H33" s="59"/>
      <c r="K33" s="59"/>
      <c r="L33" s="59"/>
      <c r="R33" t="s">
        <v>198</v>
      </c>
      <c r="S33" s="226">
        <v>156916523</v>
      </c>
      <c r="T33" t="s">
        <v>83</v>
      </c>
    </row>
    <row r="34" spans="1:20" ht="12" customHeight="1" x14ac:dyDescent="0.25">
      <c r="A34" s="139"/>
      <c r="B34" s="128"/>
      <c r="C34" s="263" t="s">
        <v>55</v>
      </c>
      <c r="D34" s="263"/>
      <c r="E34" s="264"/>
      <c r="F34" s="139"/>
      <c r="R34" t="s">
        <v>199</v>
      </c>
      <c r="S34" s="226">
        <v>256564350</v>
      </c>
      <c r="T34" t="s">
        <v>83</v>
      </c>
    </row>
    <row r="35" spans="1:20" ht="15" x14ac:dyDescent="0.25">
      <c r="A35" s="139"/>
      <c r="B35" s="128"/>
      <c r="C35" s="265" t="s">
        <v>54</v>
      </c>
      <c r="D35" s="265"/>
      <c r="E35" s="266"/>
      <c r="F35" s="139"/>
      <c r="R35" t="s">
        <v>200</v>
      </c>
      <c r="S35" s="226">
        <v>156576661</v>
      </c>
      <c r="T35" t="s">
        <v>83</v>
      </c>
    </row>
    <row r="36" spans="1:20" ht="25.5" thickBot="1" x14ac:dyDescent="0.3">
      <c r="A36" s="139"/>
      <c r="B36" s="149" t="s">
        <v>53</v>
      </c>
      <c r="C36" s="63" t="s">
        <v>432</v>
      </c>
      <c r="D36" s="63"/>
      <c r="E36" s="63" t="s">
        <v>433</v>
      </c>
      <c r="F36" s="139"/>
      <c r="R36" t="s">
        <v>201</v>
      </c>
      <c r="S36" s="226">
        <v>156737189</v>
      </c>
      <c r="T36" t="s">
        <v>83</v>
      </c>
    </row>
    <row r="37" spans="1:20" ht="15" x14ac:dyDescent="0.25">
      <c r="A37" s="139"/>
      <c r="B37" s="150" t="s">
        <v>52</v>
      </c>
      <c r="C37" s="117">
        <v>520.1</v>
      </c>
      <c r="D37" s="68"/>
      <c r="E37" s="117">
        <v>479.3</v>
      </c>
      <c r="F37" s="139"/>
      <c r="R37" t="s">
        <v>202</v>
      </c>
      <c r="S37" s="226">
        <v>156595252</v>
      </c>
      <c r="T37" t="s">
        <v>83</v>
      </c>
    </row>
    <row r="38" spans="1:20" ht="15" x14ac:dyDescent="0.25">
      <c r="A38" s="139"/>
      <c r="B38" s="150" t="s">
        <v>51</v>
      </c>
      <c r="C38" s="118">
        <v>351</v>
      </c>
      <c r="D38" s="68"/>
      <c r="E38" s="118">
        <v>309.5</v>
      </c>
      <c r="F38" s="139"/>
      <c r="H38" s="108"/>
      <c r="R38" t="s">
        <v>203</v>
      </c>
      <c r="S38" s="226">
        <v>157531950</v>
      </c>
      <c r="T38" t="s">
        <v>83</v>
      </c>
    </row>
    <row r="39" spans="1:20" s="108" customFormat="1" ht="15" x14ac:dyDescent="0.25">
      <c r="A39" s="141"/>
      <c r="B39" s="151" t="s">
        <v>50</v>
      </c>
      <c r="C39" s="67">
        <f>+C37-C38</f>
        <v>169.10000000000002</v>
      </c>
      <c r="D39" s="68"/>
      <c r="E39" s="119">
        <f>+E37-E38</f>
        <v>169.8</v>
      </c>
      <c r="F39" s="141"/>
      <c r="K39" s="59"/>
      <c r="L39" s="59"/>
      <c r="R39" t="s">
        <v>204</v>
      </c>
      <c r="S39" s="226">
        <v>157521319</v>
      </c>
      <c r="T39" t="s">
        <v>83</v>
      </c>
    </row>
    <row r="40" spans="1:20" s="108" customFormat="1" ht="15" x14ac:dyDescent="0.25">
      <c r="A40" s="141"/>
      <c r="B40" s="150" t="s">
        <v>89</v>
      </c>
      <c r="C40" s="53"/>
      <c r="D40" s="75"/>
      <c r="E40" s="120"/>
      <c r="F40" s="141"/>
      <c r="H40" s="59"/>
      <c r="K40" s="59"/>
      <c r="L40" s="59"/>
      <c r="R40" t="s">
        <v>205</v>
      </c>
      <c r="S40" s="226">
        <v>157536164</v>
      </c>
      <c r="T40" t="s">
        <v>83</v>
      </c>
    </row>
    <row r="41" spans="1:20" ht="15" x14ac:dyDescent="0.25">
      <c r="A41" s="139"/>
      <c r="B41" s="150" t="s">
        <v>90</v>
      </c>
      <c r="C41" s="49">
        <v>156</v>
      </c>
      <c r="D41" s="75"/>
      <c r="E41" s="121">
        <v>147.5</v>
      </c>
      <c r="F41" s="139"/>
      <c r="H41" s="108"/>
      <c r="R41" t="s">
        <v>206</v>
      </c>
      <c r="S41" s="226">
        <v>258325370</v>
      </c>
      <c r="T41" t="s">
        <v>83</v>
      </c>
    </row>
    <row r="42" spans="1:20" s="108" customFormat="1" ht="15" x14ac:dyDescent="0.25">
      <c r="A42" s="141"/>
      <c r="B42" s="151" t="s">
        <v>91</v>
      </c>
      <c r="C42" s="67">
        <f>+C39-C40-C41</f>
        <v>13.100000000000023</v>
      </c>
      <c r="D42" s="68"/>
      <c r="E42" s="119">
        <f>+E39-E40-E41</f>
        <v>22.300000000000011</v>
      </c>
      <c r="F42" s="141"/>
      <c r="K42" s="59"/>
      <c r="L42" s="59"/>
      <c r="R42" t="s">
        <v>207</v>
      </c>
      <c r="S42" s="226">
        <v>158161361</v>
      </c>
      <c r="T42" t="s">
        <v>83</v>
      </c>
    </row>
    <row r="43" spans="1:20" s="108" customFormat="1" ht="15" x14ac:dyDescent="0.25">
      <c r="A43" s="141"/>
      <c r="B43" s="150" t="s">
        <v>49</v>
      </c>
      <c r="C43" s="52"/>
      <c r="D43" s="75"/>
      <c r="E43" s="122"/>
      <c r="F43" s="141"/>
      <c r="H43" s="59"/>
      <c r="K43" s="109"/>
      <c r="L43" s="110"/>
      <c r="R43" t="s">
        <v>208</v>
      </c>
      <c r="S43" s="226">
        <v>158275315</v>
      </c>
      <c r="T43" t="s">
        <v>83</v>
      </c>
    </row>
    <row r="44" spans="1:20" ht="15" x14ac:dyDescent="0.25">
      <c r="A44" s="139"/>
      <c r="B44" s="150" t="s">
        <v>88</v>
      </c>
      <c r="C44" s="49">
        <v>-6.3</v>
      </c>
      <c r="D44" s="75"/>
      <c r="E44" s="15">
        <v>-4.9000000000000004</v>
      </c>
      <c r="F44" s="139"/>
      <c r="R44" t="s">
        <v>209</v>
      </c>
      <c r="S44" s="226">
        <v>158737526</v>
      </c>
      <c r="T44" t="s">
        <v>405</v>
      </c>
    </row>
    <row r="45" spans="1:20" ht="15" x14ac:dyDescent="0.25">
      <c r="A45" s="139"/>
      <c r="B45" s="150" t="s">
        <v>48</v>
      </c>
      <c r="C45" s="71">
        <f>C46-C47</f>
        <v>0.19999999999999996</v>
      </c>
      <c r="D45" s="68"/>
      <c r="E45" s="123">
        <f>E46-E47</f>
        <v>0.6</v>
      </c>
      <c r="F45" s="139"/>
      <c r="R45" t="s">
        <v>210</v>
      </c>
      <c r="S45" s="226">
        <v>158834726</v>
      </c>
      <c r="T45" t="s">
        <v>83</v>
      </c>
    </row>
    <row r="46" spans="1:20" ht="15" x14ac:dyDescent="0.25">
      <c r="A46" s="139"/>
      <c r="B46" s="152" t="s">
        <v>47</v>
      </c>
      <c r="C46" s="51">
        <v>1</v>
      </c>
      <c r="D46" s="75"/>
      <c r="E46" s="124">
        <v>0.6</v>
      </c>
      <c r="F46" s="139"/>
      <c r="R46" t="s">
        <v>211</v>
      </c>
      <c r="S46" s="226">
        <v>158996646</v>
      </c>
      <c r="T46" t="s">
        <v>83</v>
      </c>
    </row>
    <row r="47" spans="1:20" ht="15" x14ac:dyDescent="0.25">
      <c r="A47" s="139"/>
      <c r="B47" s="152" t="s">
        <v>46</v>
      </c>
      <c r="C47" s="50">
        <v>0.8</v>
      </c>
      <c r="D47" s="75"/>
      <c r="E47" s="125">
        <v>0</v>
      </c>
      <c r="F47" s="139"/>
      <c r="H47" s="108"/>
      <c r="R47" t="s">
        <v>212</v>
      </c>
      <c r="S47" s="226">
        <v>258847030</v>
      </c>
      <c r="T47" t="s">
        <v>405</v>
      </c>
    </row>
    <row r="48" spans="1:20" s="108" customFormat="1" ht="15" x14ac:dyDescent="0.25">
      <c r="A48" s="141"/>
      <c r="B48" s="151" t="s">
        <v>45</v>
      </c>
      <c r="C48" s="67">
        <f>+C42+C43+C44+C45</f>
        <v>7.0000000000000231</v>
      </c>
      <c r="D48" s="68"/>
      <c r="E48" s="119">
        <f>+E42+E43+E44+E45</f>
        <v>18.000000000000014</v>
      </c>
      <c r="F48" s="141"/>
      <c r="H48" s="59"/>
      <c r="K48" s="59"/>
      <c r="L48" s="59"/>
      <c r="R48" t="s">
        <v>213</v>
      </c>
      <c r="S48" s="226">
        <v>165717011</v>
      </c>
      <c r="T48" t="s">
        <v>83</v>
      </c>
    </row>
    <row r="49" spans="1:20" ht="15" x14ac:dyDescent="0.25">
      <c r="A49" s="139"/>
      <c r="B49" s="150" t="s">
        <v>44</v>
      </c>
      <c r="C49" s="15">
        <v>1.2</v>
      </c>
      <c r="D49" s="76"/>
      <c r="E49" s="126">
        <v>2.8</v>
      </c>
      <c r="F49" s="139"/>
      <c r="H49" s="108"/>
      <c r="R49" s="227" t="s">
        <v>214</v>
      </c>
      <c r="S49" s="227">
        <v>235014830</v>
      </c>
      <c r="T49" t="s">
        <v>84</v>
      </c>
    </row>
    <row r="50" spans="1:20" s="108" customFormat="1" ht="15" x14ac:dyDescent="0.25">
      <c r="A50" s="141"/>
      <c r="B50" s="151" t="s">
        <v>43</v>
      </c>
      <c r="C50" s="67">
        <f>C48-C49</f>
        <v>5.8000000000000229</v>
      </c>
      <c r="D50" s="68"/>
      <c r="E50" s="119">
        <f>E48-E49</f>
        <v>15.200000000000014</v>
      </c>
      <c r="F50" s="141"/>
      <c r="H50" s="59"/>
      <c r="K50" s="59"/>
      <c r="L50" s="59"/>
      <c r="R50" t="s">
        <v>215</v>
      </c>
      <c r="S50" s="226">
        <v>133154754</v>
      </c>
      <c r="T50" t="s">
        <v>83</v>
      </c>
    </row>
    <row r="51" spans="1:20" s="108" customFormat="1" ht="24.75" x14ac:dyDescent="0.25">
      <c r="A51" s="141"/>
      <c r="B51" s="153" t="s">
        <v>132</v>
      </c>
      <c r="C51" s="86"/>
      <c r="D51" s="76"/>
      <c r="E51" s="127"/>
      <c r="F51" s="141"/>
      <c r="H51" s="59"/>
      <c r="K51" s="59"/>
      <c r="L51" s="59"/>
      <c r="R51" t="s">
        <v>216</v>
      </c>
      <c r="S51" s="226">
        <v>132751369</v>
      </c>
      <c r="T51" t="s">
        <v>83</v>
      </c>
    </row>
    <row r="52" spans="1:20" s="108" customFormat="1" ht="15" x14ac:dyDescent="0.25">
      <c r="A52" s="141"/>
      <c r="B52" s="153"/>
      <c r="C52" s="153"/>
      <c r="D52" s="128"/>
      <c r="E52" s="128"/>
      <c r="F52" s="141"/>
      <c r="H52" s="59"/>
      <c r="K52" s="59"/>
      <c r="L52" s="59"/>
      <c r="R52" t="s">
        <v>217</v>
      </c>
      <c r="S52" s="226">
        <v>132616649</v>
      </c>
      <c r="T52" t="s">
        <v>83</v>
      </c>
    </row>
    <row r="53" spans="1:20" ht="21" customHeight="1" x14ac:dyDescent="0.25">
      <c r="A53" s="139"/>
      <c r="B53" s="128"/>
      <c r="C53" s="250" t="s">
        <v>100</v>
      </c>
      <c r="D53" s="250"/>
      <c r="E53" s="251"/>
      <c r="F53" s="139"/>
      <c r="R53" t="s">
        <v>218</v>
      </c>
      <c r="S53" s="226">
        <v>132684155</v>
      </c>
      <c r="T53" t="s">
        <v>83</v>
      </c>
    </row>
    <row r="54" spans="1:20" ht="25.5" thickBot="1" x14ac:dyDescent="0.3">
      <c r="A54" s="139"/>
      <c r="B54" s="149" t="s">
        <v>42</v>
      </c>
      <c r="C54" s="72" t="s">
        <v>434</v>
      </c>
      <c r="D54" s="63"/>
      <c r="E54" s="72" t="s">
        <v>435</v>
      </c>
      <c r="F54" s="139"/>
      <c r="R54" t="s">
        <v>219</v>
      </c>
      <c r="S54" s="226">
        <v>233923260</v>
      </c>
      <c r="T54" t="s">
        <v>83</v>
      </c>
    </row>
    <row r="55" spans="1:20" ht="15" x14ac:dyDescent="0.25">
      <c r="A55" s="139"/>
      <c r="B55" s="154" t="s">
        <v>41</v>
      </c>
      <c r="C55" s="1">
        <v>0</v>
      </c>
      <c r="D55" s="64"/>
      <c r="E55" s="124"/>
      <c r="F55" s="139"/>
      <c r="R55" t="s">
        <v>220</v>
      </c>
      <c r="S55" s="226">
        <v>133607044</v>
      </c>
      <c r="T55" t="s">
        <v>83</v>
      </c>
    </row>
    <row r="56" spans="1:20" ht="15" x14ac:dyDescent="0.25">
      <c r="A56" s="139"/>
      <c r="B56" s="154" t="s">
        <v>40</v>
      </c>
      <c r="C56" s="48">
        <v>58.4</v>
      </c>
      <c r="D56" s="75"/>
      <c r="E56" s="16">
        <v>47.8</v>
      </c>
      <c r="F56" s="139"/>
      <c r="R56" t="s">
        <v>221</v>
      </c>
      <c r="S56" s="226">
        <v>135641038</v>
      </c>
      <c r="T56" t="s">
        <v>83</v>
      </c>
    </row>
    <row r="57" spans="1:20" ht="15" x14ac:dyDescent="0.25">
      <c r="A57" s="139"/>
      <c r="B57" s="154" t="s">
        <v>39</v>
      </c>
      <c r="C57" s="48"/>
      <c r="D57" s="75"/>
      <c r="E57" s="16"/>
      <c r="F57" s="139"/>
      <c r="R57" t="s">
        <v>222</v>
      </c>
      <c r="S57" s="226">
        <v>132532496</v>
      </c>
      <c r="T57" t="s">
        <v>83</v>
      </c>
    </row>
    <row r="58" spans="1:20" ht="15" x14ac:dyDescent="0.25">
      <c r="A58" s="139"/>
      <c r="B58" s="154" t="s">
        <v>38</v>
      </c>
      <c r="C58" s="48"/>
      <c r="D58" s="75"/>
      <c r="E58" s="16"/>
      <c r="F58" s="139"/>
      <c r="R58" t="s">
        <v>223</v>
      </c>
      <c r="S58" s="226">
        <v>132626180</v>
      </c>
      <c r="T58" t="s">
        <v>405</v>
      </c>
    </row>
    <row r="59" spans="1:20" s="108" customFormat="1" ht="15" x14ac:dyDescent="0.25">
      <c r="A59" s="141"/>
      <c r="B59" s="155" t="s">
        <v>36</v>
      </c>
      <c r="C59" s="73">
        <f>SUM(C55:C58)</f>
        <v>58.4</v>
      </c>
      <c r="D59" s="68"/>
      <c r="E59" s="129">
        <f>SUM(E55:E58)</f>
        <v>47.8</v>
      </c>
      <c r="F59" s="141"/>
      <c r="H59" s="59"/>
      <c r="K59" s="59"/>
      <c r="L59" s="59"/>
      <c r="R59" t="s">
        <v>224</v>
      </c>
      <c r="S59" s="226">
        <v>133810450</v>
      </c>
      <c r="T59" t="s">
        <v>405</v>
      </c>
    </row>
    <row r="60" spans="1:20" ht="7.5" customHeight="1" x14ac:dyDescent="0.25">
      <c r="A60" s="139"/>
      <c r="B60" s="128"/>
      <c r="C60" s="88"/>
      <c r="D60" s="68"/>
      <c r="E60" s="130"/>
      <c r="F60" s="139"/>
      <c r="R60" t="s">
        <v>225</v>
      </c>
      <c r="S60" s="226">
        <v>159702357</v>
      </c>
      <c r="T60" t="s">
        <v>83</v>
      </c>
    </row>
    <row r="61" spans="1:20" ht="11.25" customHeight="1" x14ac:dyDescent="0.25">
      <c r="A61" s="139"/>
      <c r="B61" s="156" t="s">
        <v>400</v>
      </c>
      <c r="C61" s="51">
        <v>9.6</v>
      </c>
      <c r="D61" s="75"/>
      <c r="E61" s="124">
        <v>13</v>
      </c>
      <c r="F61" s="139"/>
      <c r="R61" t="s">
        <v>226</v>
      </c>
      <c r="S61" s="226">
        <v>301846604</v>
      </c>
      <c r="T61" t="s">
        <v>83</v>
      </c>
    </row>
    <row r="62" spans="1:20" ht="15" x14ac:dyDescent="0.25">
      <c r="A62" s="139"/>
      <c r="B62" s="157" t="s">
        <v>34</v>
      </c>
      <c r="C62" s="48">
        <v>490.2</v>
      </c>
      <c r="D62" s="75"/>
      <c r="E62" s="16">
        <v>488.3</v>
      </c>
      <c r="F62" s="139"/>
      <c r="R62" t="s">
        <v>227</v>
      </c>
      <c r="S62" s="226">
        <v>166092559</v>
      </c>
      <c r="T62" t="s">
        <v>83</v>
      </c>
    </row>
    <row r="63" spans="1:20" ht="15" x14ac:dyDescent="0.25">
      <c r="A63" s="139"/>
      <c r="B63" s="158" t="s">
        <v>33</v>
      </c>
      <c r="C63" s="48"/>
      <c r="D63" s="75"/>
      <c r="E63" s="16"/>
      <c r="F63" s="139"/>
      <c r="R63" t="s">
        <v>228</v>
      </c>
      <c r="S63" s="226">
        <v>165695198</v>
      </c>
      <c r="T63" t="s">
        <v>83</v>
      </c>
    </row>
    <row r="64" spans="1:20" ht="15" x14ac:dyDescent="0.25">
      <c r="A64" s="139"/>
      <c r="B64" s="158" t="s">
        <v>32</v>
      </c>
      <c r="C64" s="50">
        <v>147</v>
      </c>
      <c r="D64" s="75"/>
      <c r="E64" s="125">
        <v>219.6</v>
      </c>
      <c r="F64" s="139"/>
      <c r="H64" s="108"/>
      <c r="R64" t="s">
        <v>229</v>
      </c>
      <c r="S64" s="226">
        <v>161229484</v>
      </c>
      <c r="T64" t="s">
        <v>83</v>
      </c>
    </row>
    <row r="65" spans="1:20" s="108" customFormat="1" ht="10.5" customHeight="1" x14ac:dyDescent="0.25">
      <c r="A65" s="141"/>
      <c r="B65" s="155" t="s">
        <v>31</v>
      </c>
      <c r="C65" s="73">
        <f>SUM(C61:C64)</f>
        <v>646.79999999999995</v>
      </c>
      <c r="D65" s="68"/>
      <c r="E65" s="129">
        <f>SUM(E61:E64)</f>
        <v>720.9</v>
      </c>
      <c r="F65" s="141"/>
      <c r="K65" s="59"/>
      <c r="L65" s="59"/>
      <c r="R65" t="s">
        <v>230</v>
      </c>
      <c r="S65" s="226">
        <v>161130867</v>
      </c>
      <c r="T65" t="s">
        <v>83</v>
      </c>
    </row>
    <row r="66" spans="1:20" s="108" customFormat="1" ht="10.5" customHeight="1" x14ac:dyDescent="0.25">
      <c r="A66" s="141"/>
      <c r="B66" s="155"/>
      <c r="C66" s="73"/>
      <c r="D66" s="68"/>
      <c r="E66" s="129"/>
      <c r="F66" s="141"/>
      <c r="K66" s="59"/>
      <c r="L66" s="59"/>
      <c r="R66" t="s">
        <v>231</v>
      </c>
      <c r="S66" s="226">
        <v>161186428</v>
      </c>
      <c r="T66" t="s">
        <v>83</v>
      </c>
    </row>
    <row r="67" spans="1:20" s="108" customFormat="1" ht="10.5" customHeight="1" x14ac:dyDescent="0.25">
      <c r="A67" s="141"/>
      <c r="B67" s="155" t="s">
        <v>92</v>
      </c>
      <c r="C67" s="16"/>
      <c r="D67" s="76"/>
      <c r="E67" s="131"/>
      <c r="F67" s="141"/>
      <c r="K67" s="59"/>
      <c r="L67" s="59"/>
      <c r="R67" t="s">
        <v>232</v>
      </c>
      <c r="S67" s="226">
        <v>162559136</v>
      </c>
      <c r="T67" t="s">
        <v>83</v>
      </c>
    </row>
    <row r="68" spans="1:20" s="108" customFormat="1" ht="10.5" customHeight="1" x14ac:dyDescent="0.25">
      <c r="A68" s="141"/>
      <c r="B68" s="155"/>
      <c r="C68" s="73"/>
      <c r="D68" s="68"/>
      <c r="E68" s="129"/>
      <c r="F68" s="141"/>
      <c r="K68" s="59"/>
      <c r="L68" s="59"/>
      <c r="R68" t="s">
        <v>233</v>
      </c>
      <c r="S68" s="226">
        <v>162441351</v>
      </c>
      <c r="T68" t="s">
        <v>83</v>
      </c>
    </row>
    <row r="69" spans="1:20" s="108" customFormat="1" ht="15" x14ac:dyDescent="0.25">
      <c r="A69" s="141"/>
      <c r="B69" s="155" t="s">
        <v>30</v>
      </c>
      <c r="C69" s="48"/>
      <c r="D69" s="75"/>
      <c r="E69" s="16"/>
      <c r="F69" s="141"/>
      <c r="H69" s="59"/>
      <c r="K69" s="59"/>
      <c r="L69" s="59"/>
      <c r="R69" t="s">
        <v>234</v>
      </c>
      <c r="S69" s="226">
        <v>162732556</v>
      </c>
      <c r="T69" t="s">
        <v>83</v>
      </c>
    </row>
    <row r="70" spans="1:20" ht="7.5" customHeight="1" x14ac:dyDescent="0.25">
      <c r="A70" s="139"/>
      <c r="B70" s="128"/>
      <c r="C70" s="74"/>
      <c r="D70" s="68"/>
      <c r="E70" s="130"/>
      <c r="F70" s="139"/>
      <c r="H70" s="108"/>
      <c r="R70" t="s">
        <v>235</v>
      </c>
      <c r="S70" s="226">
        <v>162726845</v>
      </c>
      <c r="T70" t="s">
        <v>83</v>
      </c>
    </row>
    <row r="71" spans="1:20" s="108" customFormat="1" ht="15" x14ac:dyDescent="0.25">
      <c r="A71" s="141"/>
      <c r="B71" s="159" t="s">
        <v>29</v>
      </c>
      <c r="C71" s="73">
        <f>SUM(C59,C65,C67,C69)</f>
        <v>705.19999999999993</v>
      </c>
      <c r="D71" s="68"/>
      <c r="E71" s="129">
        <f>SUM(E59,E65,E67,E69)</f>
        <v>768.69999999999993</v>
      </c>
      <c r="F71" s="141"/>
      <c r="H71" s="59"/>
      <c r="K71" s="59"/>
      <c r="L71" s="59"/>
      <c r="R71" t="s">
        <v>236</v>
      </c>
      <c r="S71" s="226">
        <v>162468366</v>
      </c>
      <c r="T71" t="s">
        <v>405</v>
      </c>
    </row>
    <row r="72" spans="1:20" ht="15" x14ac:dyDescent="0.25">
      <c r="A72" s="139"/>
      <c r="B72" s="160"/>
      <c r="C72" s="74"/>
      <c r="D72" s="68"/>
      <c r="E72" s="130"/>
      <c r="F72" s="139"/>
      <c r="H72" s="108"/>
      <c r="R72" s="227" t="s">
        <v>237</v>
      </c>
      <c r="S72" s="227">
        <v>140089260</v>
      </c>
      <c r="T72" t="s">
        <v>84</v>
      </c>
    </row>
    <row r="73" spans="1:20" s="108" customFormat="1" ht="24.75" customHeight="1" x14ac:dyDescent="0.25">
      <c r="A73" s="141"/>
      <c r="B73" s="161" t="s">
        <v>140</v>
      </c>
      <c r="C73" s="4">
        <v>185.3</v>
      </c>
      <c r="D73" s="75"/>
      <c r="E73" s="16">
        <v>185.3</v>
      </c>
      <c r="F73" s="141"/>
      <c r="K73" s="59"/>
      <c r="L73" s="59"/>
      <c r="R73" t="s">
        <v>238</v>
      </c>
      <c r="S73" s="226">
        <v>140249252</v>
      </c>
      <c r="T73" t="s">
        <v>84</v>
      </c>
    </row>
    <row r="74" spans="1:20" s="108" customFormat="1" ht="15" x14ac:dyDescent="0.25">
      <c r="A74" s="141"/>
      <c r="B74" s="162" t="s">
        <v>28</v>
      </c>
      <c r="C74" s="4"/>
      <c r="D74" s="75"/>
      <c r="E74" s="16"/>
      <c r="F74" s="141"/>
      <c r="K74" s="59"/>
      <c r="L74" s="59"/>
      <c r="R74" s="227" t="s">
        <v>239</v>
      </c>
      <c r="S74" s="227">
        <v>163743744</v>
      </c>
      <c r="T74" t="s">
        <v>83</v>
      </c>
    </row>
    <row r="75" spans="1:20" s="108" customFormat="1" ht="24.75" x14ac:dyDescent="0.25">
      <c r="A75" s="141"/>
      <c r="B75" s="161" t="s">
        <v>27</v>
      </c>
      <c r="C75" s="4"/>
      <c r="D75" s="75"/>
      <c r="E75" s="16"/>
      <c r="F75" s="141"/>
      <c r="K75" s="59"/>
      <c r="L75" s="59"/>
      <c r="R75" t="s">
        <v>240</v>
      </c>
      <c r="S75" s="226">
        <v>140033557</v>
      </c>
      <c r="T75" t="s">
        <v>83</v>
      </c>
    </row>
    <row r="76" spans="1:20" s="108" customFormat="1" ht="15" x14ac:dyDescent="0.25">
      <c r="A76" s="141"/>
      <c r="B76" s="161" t="s">
        <v>87</v>
      </c>
      <c r="C76" s="4"/>
      <c r="D76" s="75"/>
      <c r="E76" s="16"/>
      <c r="F76" s="141"/>
      <c r="K76" s="59"/>
      <c r="L76" s="59"/>
      <c r="R76" t="s">
        <v>241</v>
      </c>
      <c r="S76" s="226">
        <v>140031353</v>
      </c>
      <c r="T76" t="s">
        <v>83</v>
      </c>
    </row>
    <row r="77" spans="1:20" s="108" customFormat="1" ht="15" x14ac:dyDescent="0.25">
      <c r="A77" s="141"/>
      <c r="B77" s="229" t="s">
        <v>401</v>
      </c>
      <c r="C77" s="4"/>
      <c r="D77" s="75"/>
      <c r="E77" s="16"/>
      <c r="F77" s="141"/>
      <c r="K77" s="59"/>
      <c r="L77" s="59"/>
      <c r="R77" t="s">
        <v>242</v>
      </c>
      <c r="S77" s="226">
        <v>140842886</v>
      </c>
      <c r="T77" t="s">
        <v>83</v>
      </c>
    </row>
    <row r="78" spans="1:20" s="108" customFormat="1" ht="15" x14ac:dyDescent="0.25">
      <c r="A78" s="141"/>
      <c r="B78" s="161" t="s">
        <v>26</v>
      </c>
      <c r="C78" s="4"/>
      <c r="D78" s="75"/>
      <c r="E78" s="16"/>
      <c r="F78" s="141"/>
      <c r="K78" s="59"/>
      <c r="L78" s="59"/>
      <c r="R78" t="s">
        <v>243</v>
      </c>
      <c r="S78" s="226">
        <v>140842929</v>
      </c>
      <c r="T78" t="s">
        <v>83</v>
      </c>
    </row>
    <row r="79" spans="1:20" s="108" customFormat="1" ht="15" x14ac:dyDescent="0.25">
      <c r="A79" s="141"/>
      <c r="B79" s="161" t="s">
        <v>25</v>
      </c>
      <c r="C79" s="4">
        <v>35.700000000000003</v>
      </c>
      <c r="D79" s="75"/>
      <c r="E79" s="16">
        <v>35.700000000000003</v>
      </c>
      <c r="F79" s="141"/>
      <c r="K79" s="59"/>
      <c r="L79" s="59"/>
      <c r="R79" t="s">
        <v>244</v>
      </c>
      <c r="S79" s="226">
        <v>141525547</v>
      </c>
      <c r="T79" t="s">
        <v>83</v>
      </c>
    </row>
    <row r="80" spans="1:20" s="108" customFormat="1" ht="15" x14ac:dyDescent="0.25">
      <c r="A80" s="141"/>
      <c r="B80" s="162" t="s">
        <v>24</v>
      </c>
      <c r="C80" s="4">
        <v>17</v>
      </c>
      <c r="D80" s="75"/>
      <c r="E80" s="16">
        <v>17</v>
      </c>
      <c r="F80" s="141"/>
      <c r="K80" s="59"/>
      <c r="L80" s="59"/>
      <c r="R80" t="s">
        <v>245</v>
      </c>
      <c r="S80" s="226">
        <v>140786882</v>
      </c>
      <c r="T80" t="s">
        <v>405</v>
      </c>
    </row>
    <row r="81" spans="1:20" s="108" customFormat="1" ht="15" x14ac:dyDescent="0.25">
      <c r="A81" s="141"/>
      <c r="B81" s="161" t="s">
        <v>23</v>
      </c>
      <c r="C81" s="4">
        <v>15.9</v>
      </c>
      <c r="D81" s="75"/>
      <c r="E81" s="16">
        <v>31.1</v>
      </c>
      <c r="F81" s="141"/>
      <c r="G81" s="59"/>
      <c r="K81" s="59"/>
      <c r="L81" s="59"/>
      <c r="R81" t="s">
        <v>246</v>
      </c>
      <c r="S81" s="226">
        <v>302827126</v>
      </c>
      <c r="T81" t="s">
        <v>83</v>
      </c>
    </row>
    <row r="82" spans="1:20" s="108" customFormat="1" ht="37.5" customHeight="1" x14ac:dyDescent="0.25">
      <c r="A82" s="141"/>
      <c r="B82" s="161" t="s">
        <v>133</v>
      </c>
      <c r="C82" s="15"/>
      <c r="D82" s="76"/>
      <c r="E82" s="15"/>
      <c r="F82" s="141"/>
      <c r="G82" s="59"/>
      <c r="K82" s="59"/>
      <c r="L82" s="59"/>
      <c r="R82" t="s">
        <v>247</v>
      </c>
      <c r="S82" s="226">
        <v>163252987</v>
      </c>
      <c r="T82" t="s">
        <v>83</v>
      </c>
    </row>
    <row r="83" spans="1:20" s="108" customFormat="1" ht="15" x14ac:dyDescent="0.25">
      <c r="A83" s="141"/>
      <c r="B83" s="151" t="s">
        <v>22</v>
      </c>
      <c r="C83" s="73">
        <f>SUM(C73,C75:C79,C81:C81)</f>
        <v>236.9</v>
      </c>
      <c r="D83" s="68"/>
      <c r="E83" s="129">
        <f>SUM(E73,E75:E79,E81:E81)</f>
        <v>252.1</v>
      </c>
      <c r="F83" s="141"/>
      <c r="H83" s="59"/>
      <c r="K83" s="59"/>
      <c r="L83" s="59"/>
      <c r="R83" t="s">
        <v>248</v>
      </c>
      <c r="S83" s="226">
        <v>163252115</v>
      </c>
      <c r="T83" t="s">
        <v>83</v>
      </c>
    </row>
    <row r="84" spans="1:20" ht="7.5" customHeight="1" x14ac:dyDescent="0.25">
      <c r="A84" s="139"/>
      <c r="B84" s="150"/>
      <c r="C84" s="74"/>
      <c r="D84" s="68"/>
      <c r="E84" s="130"/>
      <c r="F84" s="139"/>
      <c r="H84" s="108"/>
      <c r="R84" t="s">
        <v>249</v>
      </c>
      <c r="S84" s="226">
        <v>163934977</v>
      </c>
      <c r="T84" t="s">
        <v>405</v>
      </c>
    </row>
    <row r="85" spans="1:20" s="108" customFormat="1" ht="15" x14ac:dyDescent="0.25">
      <c r="A85" s="141"/>
      <c r="B85" s="151" t="s">
        <v>21</v>
      </c>
      <c r="C85" s="16"/>
      <c r="D85" s="89"/>
      <c r="E85" s="132"/>
      <c r="F85" s="141"/>
      <c r="K85" s="59"/>
      <c r="L85" s="59"/>
      <c r="R85" t="s">
        <v>250</v>
      </c>
      <c r="S85" s="226">
        <v>163994426</v>
      </c>
      <c r="T85" t="s">
        <v>83</v>
      </c>
    </row>
    <row r="86" spans="1:20" s="108" customFormat="1" ht="15" x14ac:dyDescent="0.25">
      <c r="A86" s="141"/>
      <c r="B86" s="151"/>
      <c r="C86" s="74"/>
      <c r="D86" s="68"/>
      <c r="E86" s="130"/>
      <c r="F86" s="141"/>
      <c r="K86" s="59"/>
      <c r="L86" s="59"/>
      <c r="R86" t="s">
        <v>251</v>
      </c>
      <c r="S86" s="226">
        <v>163994611</v>
      </c>
      <c r="T86" t="s">
        <v>83</v>
      </c>
    </row>
    <row r="87" spans="1:20" s="108" customFormat="1" ht="15" x14ac:dyDescent="0.25">
      <c r="A87" s="141"/>
      <c r="B87" s="151" t="s">
        <v>93</v>
      </c>
      <c r="C87" s="5"/>
      <c r="D87" s="76"/>
      <c r="E87" s="126"/>
      <c r="F87" s="141"/>
      <c r="H87" s="59"/>
      <c r="K87" s="59"/>
      <c r="L87" s="59"/>
      <c r="R87" t="s">
        <v>252</v>
      </c>
      <c r="S87" s="226">
        <v>300531865</v>
      </c>
      <c r="T87" t="s">
        <v>83</v>
      </c>
    </row>
    <row r="88" spans="1:20" ht="7.5" customHeight="1" x14ac:dyDescent="0.25">
      <c r="A88" s="139"/>
      <c r="B88" s="150"/>
      <c r="C88" s="74"/>
      <c r="D88" s="68"/>
      <c r="E88" s="130"/>
      <c r="F88" s="139"/>
      <c r="R88" t="s">
        <v>253</v>
      </c>
      <c r="S88" s="226">
        <v>164294882</v>
      </c>
      <c r="T88" t="s">
        <v>83</v>
      </c>
    </row>
    <row r="89" spans="1:20" ht="15" x14ac:dyDescent="0.25">
      <c r="A89" s="139"/>
      <c r="B89" s="152" t="s">
        <v>403</v>
      </c>
      <c r="C89" s="48"/>
      <c r="D89" s="75"/>
      <c r="E89" s="16">
        <v>140.30000000000001</v>
      </c>
      <c r="F89" s="139"/>
      <c r="R89" t="s">
        <v>254</v>
      </c>
      <c r="S89" s="226">
        <v>164742773</v>
      </c>
      <c r="T89" t="s">
        <v>83</v>
      </c>
    </row>
    <row r="90" spans="1:20" ht="15" x14ac:dyDescent="0.25">
      <c r="A90" s="139"/>
      <c r="B90" s="163" t="s">
        <v>19</v>
      </c>
      <c r="C90" s="48"/>
      <c r="D90" s="75"/>
      <c r="E90" s="16"/>
      <c r="F90" s="139"/>
      <c r="R90" t="s">
        <v>255</v>
      </c>
      <c r="S90" s="226">
        <v>164702526</v>
      </c>
      <c r="T90" t="s">
        <v>83</v>
      </c>
    </row>
    <row r="91" spans="1:20" ht="15" x14ac:dyDescent="0.25">
      <c r="A91" s="139"/>
      <c r="B91" s="152" t="s">
        <v>404</v>
      </c>
      <c r="C91" s="48">
        <v>468.3</v>
      </c>
      <c r="D91" s="75"/>
      <c r="E91" s="16">
        <v>376.3</v>
      </c>
      <c r="F91" s="139"/>
      <c r="R91" t="s">
        <v>256</v>
      </c>
      <c r="S91" s="226">
        <v>164702145</v>
      </c>
      <c r="T91" t="s">
        <v>83</v>
      </c>
    </row>
    <row r="92" spans="1:20" ht="15" x14ac:dyDescent="0.25">
      <c r="A92" s="139"/>
      <c r="B92" s="163" t="s">
        <v>17</v>
      </c>
      <c r="C92" s="48"/>
      <c r="D92" s="75"/>
      <c r="E92" s="16"/>
      <c r="F92" s="139"/>
      <c r="R92" t="s">
        <v>257</v>
      </c>
      <c r="S92" s="226">
        <v>165219441</v>
      </c>
      <c r="T92" t="s">
        <v>83</v>
      </c>
    </row>
    <row r="93" spans="1:20" ht="15" x14ac:dyDescent="0.25">
      <c r="A93" s="139"/>
      <c r="B93" s="164" t="s">
        <v>16</v>
      </c>
      <c r="C93" s="48"/>
      <c r="D93" s="75"/>
      <c r="E93" s="16"/>
      <c r="F93" s="139"/>
      <c r="H93" s="108"/>
      <c r="R93" t="s">
        <v>258</v>
      </c>
      <c r="S93" s="226">
        <v>165171377</v>
      </c>
      <c r="T93" t="s">
        <v>83</v>
      </c>
    </row>
    <row r="94" spans="1:20" s="108" customFormat="1" ht="15" x14ac:dyDescent="0.25">
      <c r="A94" s="141"/>
      <c r="B94" s="151" t="s">
        <v>15</v>
      </c>
      <c r="C94" s="73">
        <f>SUM(C89,C91)</f>
        <v>468.3</v>
      </c>
      <c r="D94" s="68"/>
      <c r="E94" s="129">
        <f>SUM(E89,E91)</f>
        <v>516.6</v>
      </c>
      <c r="F94" s="141"/>
      <c r="K94" s="59"/>
      <c r="L94" s="59"/>
      <c r="R94" t="s">
        <v>259</v>
      </c>
      <c r="S94" s="226">
        <v>251168030</v>
      </c>
      <c r="T94" t="s">
        <v>83</v>
      </c>
    </row>
    <row r="95" spans="1:20" s="108" customFormat="1" ht="15" x14ac:dyDescent="0.25">
      <c r="A95" s="141"/>
      <c r="B95" s="151"/>
      <c r="C95" s="73"/>
      <c r="D95" s="68"/>
      <c r="E95" s="129"/>
      <c r="F95" s="141"/>
      <c r="K95" s="59"/>
      <c r="L95" s="59"/>
      <c r="R95" t="s">
        <v>260</v>
      </c>
      <c r="S95" s="226">
        <v>151425755</v>
      </c>
      <c r="T95" t="s">
        <v>83</v>
      </c>
    </row>
    <row r="96" spans="1:20" s="108" customFormat="1" ht="15" x14ac:dyDescent="0.25">
      <c r="A96" s="141"/>
      <c r="B96" s="151" t="s">
        <v>94</v>
      </c>
      <c r="C96" s="16"/>
      <c r="D96" s="76"/>
      <c r="E96" s="131"/>
      <c r="F96" s="141"/>
      <c r="K96" s="59"/>
      <c r="L96" s="59"/>
      <c r="R96" t="s">
        <v>261</v>
      </c>
      <c r="S96" s="226">
        <v>151104226</v>
      </c>
      <c r="T96" t="s">
        <v>83</v>
      </c>
    </row>
    <row r="97" spans="1:20" s="108" customFormat="1" ht="7.5" customHeight="1" x14ac:dyDescent="0.25">
      <c r="A97" s="141"/>
      <c r="B97" s="151"/>
      <c r="C97" s="73"/>
      <c r="D97" s="68"/>
      <c r="E97" s="129"/>
      <c r="F97" s="141"/>
      <c r="K97" s="59"/>
      <c r="L97" s="59"/>
      <c r="R97" t="s">
        <v>262</v>
      </c>
      <c r="S97" s="226">
        <v>151005356</v>
      </c>
      <c r="T97" t="s">
        <v>83</v>
      </c>
    </row>
    <row r="98" spans="1:20" s="108" customFormat="1" ht="15" x14ac:dyDescent="0.25">
      <c r="A98" s="141"/>
      <c r="B98" s="151" t="s">
        <v>14</v>
      </c>
      <c r="C98" s="16">
        <v>0</v>
      </c>
      <c r="D98" s="76"/>
      <c r="E98" s="16"/>
      <c r="F98" s="141"/>
      <c r="H98" s="59"/>
      <c r="K98" s="59"/>
      <c r="L98" s="59"/>
      <c r="R98" s="227" t="s">
        <v>263</v>
      </c>
      <c r="S98">
        <v>151479265</v>
      </c>
      <c r="T98" t="s">
        <v>83</v>
      </c>
    </row>
    <row r="99" spans="1:20" ht="7.5" customHeight="1" x14ac:dyDescent="0.25">
      <c r="A99" s="139"/>
      <c r="B99" s="128"/>
      <c r="C99" s="74"/>
      <c r="D99" s="68"/>
      <c r="E99" s="130"/>
      <c r="F99" s="139"/>
      <c r="H99" s="108"/>
      <c r="R99" t="s">
        <v>264</v>
      </c>
      <c r="S99" s="226">
        <v>166901968</v>
      </c>
      <c r="T99" t="s">
        <v>83</v>
      </c>
    </row>
    <row r="100" spans="1:20" s="108" customFormat="1" ht="15" x14ac:dyDescent="0.25">
      <c r="A100" s="141"/>
      <c r="B100" s="151" t="s">
        <v>13</v>
      </c>
      <c r="C100" s="73">
        <f>SUM(C83,C85,C87,C94,C96,C98)</f>
        <v>705.2</v>
      </c>
      <c r="D100" s="68"/>
      <c r="E100" s="129">
        <f>SUM(E83,E85,E87,E94,E96,E98)</f>
        <v>768.7</v>
      </c>
      <c r="F100" s="141"/>
      <c r="K100" s="59"/>
      <c r="L100" s="59"/>
      <c r="R100" t="s">
        <v>265</v>
      </c>
      <c r="S100" s="226">
        <v>166486116</v>
      </c>
      <c r="T100" t="s">
        <v>83</v>
      </c>
    </row>
    <row r="101" spans="1:20" s="108" customFormat="1" ht="15" x14ac:dyDescent="0.25">
      <c r="A101" s="141"/>
      <c r="B101" s="151"/>
      <c r="C101" s="77"/>
      <c r="D101" s="68"/>
      <c r="E101" s="133"/>
      <c r="F101" s="141"/>
      <c r="K101" s="59"/>
      <c r="L101" s="59"/>
      <c r="R101" s="228" t="s">
        <v>266</v>
      </c>
      <c r="S101" s="228">
        <v>171780190</v>
      </c>
      <c r="T101" t="s">
        <v>83</v>
      </c>
    </row>
    <row r="102" spans="1:20" s="108" customFormat="1" ht="15" x14ac:dyDescent="0.25">
      <c r="A102" s="141"/>
      <c r="B102" s="151" t="s">
        <v>12</v>
      </c>
      <c r="C102" s="78" t="str">
        <f>IF(ROUND((C71-C100)/2,1)=0,"Balansas",C71-C100)</f>
        <v>Balansas</v>
      </c>
      <c r="D102" s="68"/>
      <c r="E102" s="134" t="str">
        <f>IF(ROUND((E71-E100)/2,1)=0,"Balansas",E71-E100)</f>
        <v>Balansas</v>
      </c>
      <c r="F102" s="141"/>
      <c r="H102" s="59"/>
      <c r="K102" s="59"/>
      <c r="L102" s="59"/>
      <c r="R102" t="s">
        <v>415</v>
      </c>
      <c r="S102" s="226">
        <v>166576994</v>
      </c>
      <c r="T102" t="s">
        <v>83</v>
      </c>
    </row>
    <row r="103" spans="1:20" ht="15" x14ac:dyDescent="0.25">
      <c r="A103" s="139"/>
      <c r="B103" s="128"/>
      <c r="C103" s="68"/>
      <c r="D103" s="68"/>
      <c r="E103" s="128"/>
      <c r="F103" s="139"/>
      <c r="R103" t="s">
        <v>416</v>
      </c>
      <c r="S103" s="226">
        <v>166552032</v>
      </c>
      <c r="T103" t="s">
        <v>83</v>
      </c>
    </row>
    <row r="104" spans="1:20" ht="15" x14ac:dyDescent="0.25">
      <c r="A104" s="139"/>
      <c r="B104" s="234" t="s">
        <v>151</v>
      </c>
      <c r="C104" s="87"/>
      <c r="D104" s="235"/>
      <c r="E104" s="135"/>
      <c r="F104" s="139"/>
      <c r="R104" t="s">
        <v>417</v>
      </c>
      <c r="S104" s="226">
        <v>166445258</v>
      </c>
      <c r="T104" t="s">
        <v>83</v>
      </c>
    </row>
    <row r="105" spans="1:20" ht="15" x14ac:dyDescent="0.25">
      <c r="A105" s="139"/>
      <c r="B105" s="128"/>
      <c r="C105" s="68"/>
      <c r="D105" s="68"/>
      <c r="E105" s="128"/>
      <c r="F105" s="139"/>
      <c r="R105" t="s">
        <v>418</v>
      </c>
      <c r="S105" s="226">
        <v>167520735</v>
      </c>
      <c r="T105" t="s">
        <v>83</v>
      </c>
    </row>
    <row r="106" spans="1:20" ht="20.45" customHeight="1" x14ac:dyDescent="0.25">
      <c r="A106" s="139"/>
      <c r="B106" s="150"/>
      <c r="C106" s="250" t="s">
        <v>100</v>
      </c>
      <c r="D106" s="250"/>
      <c r="E106" s="251"/>
      <c r="F106" s="139"/>
      <c r="R106" t="s">
        <v>419</v>
      </c>
      <c r="S106" s="226">
        <v>167610175</v>
      </c>
      <c r="T106" t="s">
        <v>83</v>
      </c>
    </row>
    <row r="107" spans="1:20" ht="25.5" thickBot="1" x14ac:dyDescent="0.3">
      <c r="A107" s="139"/>
      <c r="B107" s="149" t="s">
        <v>11</v>
      </c>
      <c r="C107" s="63" t="str">
        <f>C36</f>
        <v>Praėjęs ataskaitinis laikotarpis 2018 metai</v>
      </c>
      <c r="D107" s="63"/>
      <c r="E107" s="63" t="str">
        <f>E36</f>
        <v>Ataskaitinis laikotarpis            2019 metai</v>
      </c>
      <c r="F107" s="139"/>
      <c r="R107" t="s">
        <v>420</v>
      </c>
      <c r="S107" s="226">
        <v>167500661</v>
      </c>
      <c r="T107" t="s">
        <v>83</v>
      </c>
    </row>
    <row r="108" spans="1:20" ht="24.75" x14ac:dyDescent="0.25">
      <c r="A108" s="139"/>
      <c r="B108" s="168" t="s">
        <v>10</v>
      </c>
      <c r="C108" s="16">
        <v>13.4</v>
      </c>
      <c r="D108" s="76"/>
      <c r="E108" s="131">
        <v>11.3</v>
      </c>
      <c r="F108" s="139"/>
      <c r="R108" t="s">
        <v>421</v>
      </c>
      <c r="S108" s="226">
        <v>167524751</v>
      </c>
      <c r="T108" t="s">
        <v>83</v>
      </c>
    </row>
    <row r="109" spans="1:20" ht="15" x14ac:dyDescent="0.25">
      <c r="A109" s="139"/>
      <c r="B109" s="168" t="s">
        <v>412</v>
      </c>
      <c r="C109" s="15"/>
      <c r="D109" s="128"/>
      <c r="E109" s="15"/>
      <c r="F109" s="139"/>
      <c r="R109" t="s">
        <v>422</v>
      </c>
      <c r="S109" s="226">
        <v>152703524</v>
      </c>
      <c r="T109" t="s">
        <v>83</v>
      </c>
    </row>
    <row r="110" spans="1:20" ht="24.75" x14ac:dyDescent="0.25">
      <c r="A110" s="139"/>
      <c r="B110" s="169" t="s">
        <v>141</v>
      </c>
      <c r="C110" s="48"/>
      <c r="D110" s="75"/>
      <c r="E110" s="16"/>
      <c r="F110" s="139"/>
      <c r="H110" s="59" t="s">
        <v>408</v>
      </c>
      <c r="R110" t="s">
        <v>423</v>
      </c>
      <c r="S110" s="226">
        <v>152768582</v>
      </c>
      <c r="T110" t="s">
        <v>83</v>
      </c>
    </row>
    <row r="111" spans="1:20" ht="15" x14ac:dyDescent="0.25">
      <c r="A111" s="139"/>
      <c r="B111" s="169"/>
      <c r="C111" s="128"/>
      <c r="D111" s="128"/>
      <c r="E111" s="128"/>
      <c r="F111" s="139"/>
      <c r="H111" s="59" t="s">
        <v>409</v>
      </c>
      <c r="R111" t="s">
        <v>267</v>
      </c>
      <c r="S111" s="226">
        <v>152767676</v>
      </c>
      <c r="T111" t="s">
        <v>83</v>
      </c>
    </row>
    <row r="112" spans="1:20" ht="15" x14ac:dyDescent="0.25">
      <c r="A112" s="139"/>
      <c r="B112" s="166" t="s">
        <v>406</v>
      </c>
      <c r="C112" s="224"/>
      <c r="D112" s="79"/>
      <c r="E112" s="224"/>
      <c r="F112" s="139"/>
      <c r="R112" t="s">
        <v>268</v>
      </c>
      <c r="S112" s="226">
        <v>177390158</v>
      </c>
      <c r="T112" t="s">
        <v>83</v>
      </c>
    </row>
    <row r="113" spans="1:22" ht="15" x14ac:dyDescent="0.25">
      <c r="A113" s="139"/>
      <c r="B113" s="225" t="s">
        <v>411</v>
      </c>
      <c r="C113" s="94"/>
      <c r="D113" s="79"/>
      <c r="E113" s="94"/>
      <c r="F113" s="139"/>
      <c r="R113" t="s">
        <v>269</v>
      </c>
      <c r="S113" s="226">
        <v>167904337</v>
      </c>
      <c r="T113" t="s">
        <v>83</v>
      </c>
    </row>
    <row r="114" spans="1:22" ht="15" x14ac:dyDescent="0.25">
      <c r="A114" s="139"/>
      <c r="B114" s="225" t="s">
        <v>407</v>
      </c>
      <c r="C114" s="94" t="s">
        <v>409</v>
      </c>
      <c r="D114" s="79"/>
      <c r="E114" s="94" t="s">
        <v>409</v>
      </c>
      <c r="F114" s="139"/>
      <c r="R114" t="s">
        <v>270</v>
      </c>
      <c r="S114" s="226">
        <v>167909640</v>
      </c>
      <c r="T114" t="s">
        <v>83</v>
      </c>
    </row>
    <row r="115" spans="1:22" ht="15" x14ac:dyDescent="0.25">
      <c r="A115" s="139"/>
      <c r="B115" s="225"/>
      <c r="C115" s="79"/>
      <c r="D115" s="79"/>
      <c r="E115" s="79"/>
      <c r="F115" s="139"/>
      <c r="R115" t="s">
        <v>271</v>
      </c>
      <c r="S115" s="226">
        <v>167922698</v>
      </c>
      <c r="T115" t="s">
        <v>83</v>
      </c>
    </row>
    <row r="116" spans="1:22" ht="15" x14ac:dyDescent="0.25">
      <c r="A116" s="139"/>
      <c r="B116" s="236" t="s">
        <v>410</v>
      </c>
      <c r="C116" s="242"/>
      <c r="D116" s="79"/>
      <c r="E116" s="224"/>
      <c r="F116" s="139"/>
      <c r="R116" t="s">
        <v>272</v>
      </c>
      <c r="S116" s="226">
        <v>167900463</v>
      </c>
      <c r="T116" t="s">
        <v>84</v>
      </c>
    </row>
    <row r="117" spans="1:22" ht="15" x14ac:dyDescent="0.25">
      <c r="A117" s="139"/>
      <c r="B117" s="128"/>
      <c r="C117" s="80"/>
      <c r="D117" s="80"/>
      <c r="E117" s="13"/>
      <c r="F117" s="139"/>
      <c r="R117" t="s">
        <v>273</v>
      </c>
      <c r="S117" s="226">
        <v>152447391</v>
      </c>
      <c r="T117" t="s">
        <v>83</v>
      </c>
    </row>
    <row r="118" spans="1:22" ht="25.5" thickBot="1" x14ac:dyDescent="0.3">
      <c r="A118" s="139"/>
      <c r="B118" s="149" t="s">
        <v>9</v>
      </c>
      <c r="C118" s="63" t="str">
        <f>C36</f>
        <v>Praėjęs ataskaitinis laikotarpis 2018 metai</v>
      </c>
      <c r="D118" s="63"/>
      <c r="E118" s="63" t="str">
        <f>E36</f>
        <v>Ataskaitinis laikotarpis            2019 metai</v>
      </c>
      <c r="F118" s="139"/>
      <c r="R118" t="s">
        <v>274</v>
      </c>
      <c r="S118" s="226">
        <v>152409729</v>
      </c>
      <c r="T118" t="s">
        <v>83</v>
      </c>
    </row>
    <row r="119" spans="1:22" ht="15" x14ac:dyDescent="0.25">
      <c r="A119" s="139"/>
      <c r="B119" s="237" t="s">
        <v>158</v>
      </c>
      <c r="C119" s="93">
        <v>35</v>
      </c>
      <c r="D119" s="238"/>
      <c r="E119" s="137">
        <v>29</v>
      </c>
      <c r="F119" s="139"/>
      <c r="R119" t="s">
        <v>275</v>
      </c>
      <c r="S119" s="226">
        <v>152697886</v>
      </c>
      <c r="T119" t="s">
        <v>83</v>
      </c>
    </row>
    <row r="120" spans="1:22" ht="15" x14ac:dyDescent="0.25">
      <c r="A120" s="139"/>
      <c r="B120" s="239" t="s">
        <v>142</v>
      </c>
      <c r="C120" s="94">
        <v>18</v>
      </c>
      <c r="D120" s="240"/>
      <c r="E120" s="16">
        <v>14</v>
      </c>
      <c r="F120" s="139"/>
      <c r="R120" t="s">
        <v>424</v>
      </c>
      <c r="S120" s="226">
        <v>152492671</v>
      </c>
      <c r="T120" t="s">
        <v>83</v>
      </c>
    </row>
    <row r="121" spans="1:22" ht="15" x14ac:dyDescent="0.25">
      <c r="A121" s="139"/>
      <c r="B121" s="237" t="s">
        <v>159</v>
      </c>
      <c r="C121" s="94">
        <v>37</v>
      </c>
      <c r="D121" s="240"/>
      <c r="E121" s="16">
        <v>30</v>
      </c>
      <c r="F121" s="139"/>
      <c r="R121" t="s">
        <v>425</v>
      </c>
      <c r="S121" s="226">
        <v>304942928</v>
      </c>
      <c r="T121" t="s">
        <v>405</v>
      </c>
    </row>
    <row r="122" spans="1:22" ht="15" x14ac:dyDescent="0.25">
      <c r="A122" s="139"/>
      <c r="B122" s="237" t="s">
        <v>160</v>
      </c>
      <c r="C122" s="94">
        <v>260.8</v>
      </c>
      <c r="D122" s="230"/>
      <c r="E122" s="132">
        <v>308.3</v>
      </c>
      <c r="F122" s="139"/>
      <c r="R122" s="227" t="s">
        <v>426</v>
      </c>
      <c r="S122" s="227">
        <v>147248313</v>
      </c>
      <c r="T122" t="s">
        <v>84</v>
      </c>
    </row>
    <row r="123" spans="1:22" ht="25.5" customHeight="1" thickBot="1" x14ac:dyDescent="0.3">
      <c r="A123" s="139"/>
      <c r="B123" s="241" t="s">
        <v>8</v>
      </c>
      <c r="C123" s="182"/>
      <c r="D123" s="92"/>
      <c r="E123" s="223"/>
      <c r="F123" s="139"/>
      <c r="R123" s="227" t="s">
        <v>427</v>
      </c>
      <c r="S123">
        <v>147104754</v>
      </c>
      <c r="T123" t="s">
        <v>83</v>
      </c>
    </row>
    <row r="124" spans="1:22" ht="12" customHeight="1" x14ac:dyDescent="0.25">
      <c r="A124" s="139"/>
      <c r="B124" s="174"/>
      <c r="C124" s="269"/>
      <c r="D124" s="269"/>
      <c r="E124" s="269"/>
      <c r="F124" s="139"/>
      <c r="R124" t="s">
        <v>428</v>
      </c>
      <c r="S124" s="226">
        <v>247025610</v>
      </c>
      <c r="T124" t="s">
        <v>84</v>
      </c>
    </row>
    <row r="125" spans="1:22" s="111" customFormat="1" ht="25.15" customHeight="1" x14ac:dyDescent="0.25">
      <c r="A125" s="142"/>
      <c r="B125" s="175"/>
      <c r="C125" s="249" t="s">
        <v>436</v>
      </c>
      <c r="D125" s="249"/>
      <c r="E125" s="249"/>
      <c r="F125" s="142"/>
      <c r="R125" t="s">
        <v>429</v>
      </c>
      <c r="S125" s="226">
        <v>147024322</v>
      </c>
      <c r="T125" t="s">
        <v>83</v>
      </c>
      <c r="U125" s="59"/>
      <c r="V125" s="59"/>
    </row>
    <row r="126" spans="1:22" s="111" customFormat="1" ht="15" x14ac:dyDescent="0.25">
      <c r="A126" s="142"/>
      <c r="B126" s="175" t="s">
        <v>116</v>
      </c>
      <c r="C126" s="98">
        <f>IF(COUNTA(C130:C139)=0,"nėra",COUNTA(C130:C139))</f>
        <v>4</v>
      </c>
      <c r="D126" s="96"/>
      <c r="E126" s="96"/>
      <c r="F126" s="142"/>
      <c r="R126" t="s">
        <v>430</v>
      </c>
      <c r="S126" s="226">
        <v>147146714</v>
      </c>
      <c r="T126" t="s">
        <v>84</v>
      </c>
      <c r="U126" s="59"/>
      <c r="V126" s="59"/>
    </row>
    <row r="127" spans="1:22" s="111" customFormat="1" ht="15" x14ac:dyDescent="0.25">
      <c r="A127" s="142"/>
      <c r="B127" s="176" t="s">
        <v>117</v>
      </c>
      <c r="C127" s="270" t="s">
        <v>119</v>
      </c>
      <c r="D127" s="270"/>
      <c r="E127" s="270"/>
      <c r="F127" s="142"/>
      <c r="R127" t="s">
        <v>276</v>
      </c>
      <c r="S127" s="226">
        <v>147026330</v>
      </c>
      <c r="T127" t="s">
        <v>83</v>
      </c>
    </row>
    <row r="128" spans="1:22" s="111" customFormat="1" ht="15" x14ac:dyDescent="0.25">
      <c r="A128" s="142"/>
      <c r="B128" s="177" t="s">
        <v>118</v>
      </c>
      <c r="C128" s="271">
        <v>4</v>
      </c>
      <c r="D128" s="271"/>
      <c r="E128" s="271"/>
      <c r="F128" s="142"/>
      <c r="H128" s="111" t="s">
        <v>119</v>
      </c>
      <c r="R128" t="s">
        <v>277</v>
      </c>
      <c r="S128" s="226">
        <v>247737020</v>
      </c>
      <c r="T128" t="s">
        <v>83</v>
      </c>
    </row>
    <row r="129" spans="1:20" s="111" customFormat="1" ht="27" customHeight="1" x14ac:dyDescent="0.25">
      <c r="A129" s="142"/>
      <c r="B129" s="13" t="s">
        <v>120</v>
      </c>
      <c r="C129" s="11" t="s">
        <v>121</v>
      </c>
      <c r="D129" s="14" t="s">
        <v>148</v>
      </c>
      <c r="E129" s="20" t="s">
        <v>143</v>
      </c>
      <c r="F129" s="142"/>
      <c r="H129" s="111" t="s">
        <v>122</v>
      </c>
      <c r="R129" t="s">
        <v>278</v>
      </c>
      <c r="S129" s="226">
        <v>147146333</v>
      </c>
      <c r="T129" t="s">
        <v>83</v>
      </c>
    </row>
    <row r="130" spans="1:20" s="111" customFormat="1" ht="15" x14ac:dyDescent="0.25">
      <c r="A130" s="142"/>
      <c r="B130" s="158" t="s">
        <v>123</v>
      </c>
      <c r="C130" s="18" t="s">
        <v>450</v>
      </c>
      <c r="D130" s="15" t="s">
        <v>144</v>
      </c>
      <c r="E130" s="17" t="s">
        <v>451</v>
      </c>
      <c r="F130" s="142"/>
      <c r="H130" s="111" t="s">
        <v>124</v>
      </c>
      <c r="R130" t="s">
        <v>279</v>
      </c>
      <c r="S130" s="226">
        <v>148261349</v>
      </c>
      <c r="T130" t="s">
        <v>83</v>
      </c>
    </row>
    <row r="131" spans="1:20" s="111" customFormat="1" ht="15" x14ac:dyDescent="0.25">
      <c r="A131" s="142"/>
      <c r="B131" s="158" t="s">
        <v>125</v>
      </c>
      <c r="C131" s="12" t="s">
        <v>452</v>
      </c>
      <c r="D131" s="19" t="s">
        <v>146</v>
      </c>
      <c r="E131" s="17" t="s">
        <v>453</v>
      </c>
      <c r="F131" s="142"/>
      <c r="R131" s="227" t="s">
        <v>280</v>
      </c>
      <c r="S131" s="227">
        <v>300127004</v>
      </c>
      <c r="T131" t="s">
        <v>83</v>
      </c>
    </row>
    <row r="132" spans="1:20" s="111" customFormat="1" ht="15" x14ac:dyDescent="0.25">
      <c r="A132" s="142"/>
      <c r="B132" s="158" t="s">
        <v>125</v>
      </c>
      <c r="C132" s="18" t="s">
        <v>454</v>
      </c>
      <c r="D132" s="19" t="s">
        <v>146</v>
      </c>
      <c r="E132" s="17"/>
      <c r="F132" s="142"/>
      <c r="H132" s="111">
        <v>1</v>
      </c>
      <c r="R132" t="s">
        <v>281</v>
      </c>
      <c r="S132" s="226">
        <v>169236961</v>
      </c>
      <c r="T132" t="s">
        <v>83</v>
      </c>
    </row>
    <row r="133" spans="1:20" s="111" customFormat="1" ht="15" x14ac:dyDescent="0.25">
      <c r="A133" s="142"/>
      <c r="B133" s="158" t="s">
        <v>125</v>
      </c>
      <c r="C133" s="12" t="s">
        <v>455</v>
      </c>
      <c r="D133" s="19" t="s">
        <v>147</v>
      </c>
      <c r="E133" s="17"/>
      <c r="F133" s="142"/>
      <c r="H133" s="111">
        <v>2</v>
      </c>
      <c r="R133" t="s">
        <v>282</v>
      </c>
      <c r="S133" s="226">
        <v>169139957</v>
      </c>
      <c r="T133" t="s">
        <v>83</v>
      </c>
    </row>
    <row r="134" spans="1:20" s="111" customFormat="1" ht="15" x14ac:dyDescent="0.25">
      <c r="A134" s="142"/>
      <c r="B134" s="158" t="s">
        <v>125</v>
      </c>
      <c r="C134" s="12"/>
      <c r="D134" s="19"/>
      <c r="E134" s="17"/>
      <c r="F134" s="142"/>
      <c r="H134" s="111">
        <v>3</v>
      </c>
      <c r="R134" t="s">
        <v>283</v>
      </c>
      <c r="S134" s="226">
        <v>169167554</v>
      </c>
      <c r="T134" t="s">
        <v>83</v>
      </c>
    </row>
    <row r="135" spans="1:20" s="111" customFormat="1" ht="15" x14ac:dyDescent="0.25">
      <c r="A135" s="142"/>
      <c r="B135" s="158" t="s">
        <v>125</v>
      </c>
      <c r="C135" s="12"/>
      <c r="D135" s="19"/>
      <c r="E135" s="17"/>
      <c r="F135" s="142"/>
      <c r="H135" s="111">
        <v>4</v>
      </c>
      <c r="R135" t="s">
        <v>284</v>
      </c>
      <c r="S135" s="226">
        <v>169176222</v>
      </c>
      <c r="T135" t="s">
        <v>83</v>
      </c>
    </row>
    <row r="136" spans="1:20" s="111" customFormat="1" ht="15" x14ac:dyDescent="0.25">
      <c r="A136" s="142"/>
      <c r="B136" s="158" t="s">
        <v>125</v>
      </c>
      <c r="C136" s="12"/>
      <c r="D136" s="19"/>
      <c r="E136" s="17"/>
      <c r="F136" s="142"/>
      <c r="H136" s="111">
        <v>5</v>
      </c>
      <c r="R136" t="s">
        <v>285</v>
      </c>
      <c r="S136" s="226">
        <v>271042320</v>
      </c>
      <c r="T136" t="s">
        <v>405</v>
      </c>
    </row>
    <row r="137" spans="1:20" s="111" customFormat="1" ht="15" x14ac:dyDescent="0.25">
      <c r="A137" s="142"/>
      <c r="B137" s="158" t="s">
        <v>125</v>
      </c>
      <c r="C137" s="12"/>
      <c r="D137" s="19"/>
      <c r="E137" s="17"/>
      <c r="F137" s="142"/>
      <c r="H137" s="111">
        <v>6</v>
      </c>
      <c r="R137" t="s">
        <v>286</v>
      </c>
      <c r="S137" s="226">
        <v>269814430</v>
      </c>
      <c r="T137" t="s">
        <v>83</v>
      </c>
    </row>
    <row r="138" spans="1:20" s="111" customFormat="1" ht="15" x14ac:dyDescent="0.25">
      <c r="A138" s="142"/>
      <c r="B138" s="158" t="s">
        <v>125</v>
      </c>
      <c r="C138" s="12"/>
      <c r="D138" s="19"/>
      <c r="E138" s="17"/>
      <c r="F138" s="142"/>
      <c r="H138" s="111">
        <v>7</v>
      </c>
      <c r="R138" t="s">
        <v>287</v>
      </c>
      <c r="S138" s="226">
        <v>170535455</v>
      </c>
      <c r="T138" t="s">
        <v>83</v>
      </c>
    </row>
    <row r="139" spans="1:20" s="111" customFormat="1" ht="15" x14ac:dyDescent="0.25">
      <c r="A139" s="142"/>
      <c r="B139" s="158" t="s">
        <v>125</v>
      </c>
      <c r="C139" s="12"/>
      <c r="D139" s="19"/>
      <c r="E139" s="17"/>
      <c r="F139" s="142"/>
      <c r="H139" s="111">
        <v>8</v>
      </c>
      <c r="R139" t="s">
        <v>288</v>
      </c>
      <c r="S139" s="226">
        <v>169845485</v>
      </c>
      <c r="T139" t="s">
        <v>83</v>
      </c>
    </row>
    <row r="140" spans="1:20" s="111" customFormat="1" ht="15" x14ac:dyDescent="0.25">
      <c r="A140" s="142"/>
      <c r="B140" s="158" t="s">
        <v>125</v>
      </c>
      <c r="C140" s="12"/>
      <c r="D140" s="19"/>
      <c r="E140" s="17"/>
      <c r="F140" s="142"/>
      <c r="H140" s="111">
        <v>8</v>
      </c>
      <c r="R140" t="s">
        <v>289</v>
      </c>
      <c r="S140" s="226">
        <v>170759250</v>
      </c>
      <c r="T140" t="s">
        <v>84</v>
      </c>
    </row>
    <row r="141" spans="1:20" s="111" customFormat="1" ht="15" x14ac:dyDescent="0.25">
      <c r="A141" s="142"/>
      <c r="B141" s="175"/>
      <c r="C141" s="13"/>
      <c r="D141" s="13"/>
      <c r="E141" s="13"/>
      <c r="F141" s="142"/>
      <c r="H141" s="111">
        <v>9</v>
      </c>
      <c r="R141" t="s">
        <v>290</v>
      </c>
      <c r="S141" s="226">
        <v>170639781</v>
      </c>
      <c r="T141" t="s">
        <v>83</v>
      </c>
    </row>
    <row r="142" spans="1:20" s="111" customFormat="1" ht="15" x14ac:dyDescent="0.25">
      <c r="A142" s="142"/>
      <c r="B142" s="175" t="s">
        <v>126</v>
      </c>
      <c r="C142" s="98" t="str">
        <f>IF(COUNTA(C146:C155)=0,"nėra",COUNTA(C146:C155))</f>
        <v>nėra</v>
      </c>
      <c r="D142" s="96"/>
      <c r="E142" s="96"/>
      <c r="F142" s="142"/>
      <c r="H142" s="111">
        <v>10</v>
      </c>
      <c r="R142" t="s">
        <v>291</v>
      </c>
      <c r="S142" s="226">
        <v>170609076</v>
      </c>
      <c r="T142" t="s">
        <v>83</v>
      </c>
    </row>
    <row r="143" spans="1:20" s="111" customFormat="1" ht="15" x14ac:dyDescent="0.25">
      <c r="A143" s="142"/>
      <c r="B143" s="176" t="s">
        <v>127</v>
      </c>
      <c r="C143" s="270" t="s">
        <v>124</v>
      </c>
      <c r="D143" s="270"/>
      <c r="E143" s="270"/>
      <c r="F143" s="142"/>
      <c r="H143" s="111">
        <v>11</v>
      </c>
      <c r="R143" t="s">
        <v>292</v>
      </c>
      <c r="S143" s="226">
        <v>271278580</v>
      </c>
      <c r="T143" t="s">
        <v>83</v>
      </c>
    </row>
    <row r="144" spans="1:20" s="111" customFormat="1" ht="15" customHeight="1" x14ac:dyDescent="0.25">
      <c r="A144" s="142"/>
      <c r="B144" s="177" t="s">
        <v>128</v>
      </c>
      <c r="C144" s="270"/>
      <c r="D144" s="270"/>
      <c r="E144" s="270"/>
      <c r="F144" s="142"/>
      <c r="R144" t="s">
        <v>293</v>
      </c>
      <c r="S144" s="226">
        <v>171444859</v>
      </c>
      <c r="T144" t="s">
        <v>83</v>
      </c>
    </row>
    <row r="145" spans="1:22" s="111" customFormat="1" ht="24" x14ac:dyDescent="0.25">
      <c r="A145" s="142"/>
      <c r="B145" s="13" t="s">
        <v>129</v>
      </c>
      <c r="C145" s="11" t="s">
        <v>121</v>
      </c>
      <c r="D145" s="14" t="s">
        <v>148</v>
      </c>
      <c r="E145" s="20" t="s">
        <v>143</v>
      </c>
      <c r="F145" s="142"/>
      <c r="R145" t="s">
        <v>294</v>
      </c>
      <c r="S145" s="226">
        <v>171265176</v>
      </c>
      <c r="T145" t="s">
        <v>83</v>
      </c>
    </row>
    <row r="146" spans="1:22" s="111" customFormat="1" ht="15" x14ac:dyDescent="0.25">
      <c r="A146" s="142"/>
      <c r="B146" s="158" t="s">
        <v>130</v>
      </c>
      <c r="C146" s="12"/>
      <c r="D146" s="15"/>
      <c r="E146" s="18"/>
      <c r="F146" s="142"/>
      <c r="H146" s="111" t="s">
        <v>144</v>
      </c>
      <c r="R146" t="s">
        <v>295</v>
      </c>
      <c r="S146" s="226">
        <v>172412113</v>
      </c>
      <c r="T146" t="s">
        <v>83</v>
      </c>
    </row>
    <row r="147" spans="1:22" s="111" customFormat="1" ht="15" x14ac:dyDescent="0.25">
      <c r="A147" s="142"/>
      <c r="B147" s="158" t="s">
        <v>131</v>
      </c>
      <c r="C147" s="12"/>
      <c r="D147" s="19"/>
      <c r="E147" s="18"/>
      <c r="F147" s="142"/>
      <c r="H147" s="111" t="s">
        <v>145</v>
      </c>
      <c r="R147" t="s">
        <v>296</v>
      </c>
      <c r="S147" s="226">
        <v>172380181</v>
      </c>
      <c r="T147" t="s">
        <v>83</v>
      </c>
    </row>
    <row r="148" spans="1:22" s="111" customFormat="1" ht="15" x14ac:dyDescent="0.25">
      <c r="A148" s="142"/>
      <c r="B148" s="158" t="s">
        <v>131</v>
      </c>
      <c r="C148" s="12"/>
      <c r="D148" s="19"/>
      <c r="E148" s="18"/>
      <c r="F148" s="142"/>
      <c r="H148" s="111" t="s">
        <v>146</v>
      </c>
      <c r="R148" t="s">
        <v>297</v>
      </c>
      <c r="S148" s="226">
        <v>172247665</v>
      </c>
      <c r="T148" t="s">
        <v>83</v>
      </c>
    </row>
    <row r="149" spans="1:22" s="111" customFormat="1" ht="15" x14ac:dyDescent="0.25">
      <c r="A149" s="142"/>
      <c r="B149" s="158" t="s">
        <v>131</v>
      </c>
      <c r="C149" s="12"/>
      <c r="D149" s="19"/>
      <c r="E149" s="18"/>
      <c r="F149" s="142"/>
      <c r="H149" s="111" t="s">
        <v>147</v>
      </c>
      <c r="R149" t="s">
        <v>298</v>
      </c>
      <c r="S149" s="226">
        <v>172208281</v>
      </c>
      <c r="T149" t="s">
        <v>83</v>
      </c>
    </row>
    <row r="150" spans="1:22" s="111" customFormat="1" ht="15" x14ac:dyDescent="0.25">
      <c r="A150" s="142"/>
      <c r="B150" s="158" t="s">
        <v>131</v>
      </c>
      <c r="C150" s="12"/>
      <c r="D150" s="19"/>
      <c r="E150" s="18"/>
      <c r="F150" s="142"/>
      <c r="R150" t="s">
        <v>299</v>
      </c>
      <c r="S150" s="226">
        <v>302044607</v>
      </c>
      <c r="T150" t="s">
        <v>405</v>
      </c>
    </row>
    <row r="151" spans="1:22" s="111" customFormat="1" ht="15" x14ac:dyDescent="0.25">
      <c r="A151" s="142"/>
      <c r="B151" s="158" t="s">
        <v>131</v>
      </c>
      <c r="C151" s="12"/>
      <c r="D151" s="19"/>
      <c r="E151" s="18"/>
      <c r="F151" s="142"/>
      <c r="R151" t="s">
        <v>300</v>
      </c>
      <c r="S151" s="226">
        <v>171668992</v>
      </c>
      <c r="T151" t="s">
        <v>83</v>
      </c>
    </row>
    <row r="152" spans="1:22" s="111" customFormat="1" ht="15" x14ac:dyDescent="0.25">
      <c r="A152" s="142"/>
      <c r="B152" s="158" t="s">
        <v>131</v>
      </c>
      <c r="C152" s="12"/>
      <c r="D152" s="19"/>
      <c r="E152" s="18"/>
      <c r="F152" s="142"/>
      <c r="R152" t="s">
        <v>301</v>
      </c>
      <c r="S152" s="226">
        <v>173741535</v>
      </c>
      <c r="T152" t="s">
        <v>83</v>
      </c>
    </row>
    <row r="153" spans="1:22" s="111" customFormat="1" ht="15" x14ac:dyDescent="0.25">
      <c r="A153" s="142"/>
      <c r="B153" s="158" t="s">
        <v>131</v>
      </c>
      <c r="C153" s="12"/>
      <c r="D153" s="19"/>
      <c r="E153" s="18"/>
      <c r="F153" s="142"/>
      <c r="R153" t="s">
        <v>302</v>
      </c>
      <c r="S153" s="226">
        <v>173053453</v>
      </c>
      <c r="T153" t="s">
        <v>83</v>
      </c>
    </row>
    <row r="154" spans="1:22" s="111" customFormat="1" ht="15" x14ac:dyDescent="0.25">
      <c r="A154" s="142"/>
      <c r="B154" s="158" t="s">
        <v>131</v>
      </c>
      <c r="C154" s="12"/>
      <c r="D154" s="19"/>
      <c r="E154" s="18"/>
      <c r="F154" s="142"/>
      <c r="R154" t="s">
        <v>303</v>
      </c>
      <c r="S154" s="226">
        <v>173001047</v>
      </c>
      <c r="T154" t="s">
        <v>84</v>
      </c>
    </row>
    <row r="155" spans="1:22" s="111" customFormat="1" ht="11.45" customHeight="1" x14ac:dyDescent="0.25">
      <c r="A155" s="142"/>
      <c r="B155" s="158" t="s">
        <v>131</v>
      </c>
      <c r="C155" s="12"/>
      <c r="D155" s="19"/>
      <c r="E155" s="18"/>
      <c r="F155" s="142"/>
      <c r="R155" t="s">
        <v>304</v>
      </c>
      <c r="S155" s="226">
        <v>173000664</v>
      </c>
      <c r="T155" t="s">
        <v>84</v>
      </c>
    </row>
    <row r="156" spans="1:22" s="111" customFormat="1" ht="15" x14ac:dyDescent="0.25">
      <c r="A156" s="142"/>
      <c r="B156" s="158" t="s">
        <v>131</v>
      </c>
      <c r="C156" s="12"/>
      <c r="D156" s="19"/>
      <c r="E156" s="18"/>
      <c r="F156" s="142"/>
      <c r="R156" t="s">
        <v>305</v>
      </c>
      <c r="S156" s="226">
        <v>273889830</v>
      </c>
      <c r="T156" t="s">
        <v>83</v>
      </c>
    </row>
    <row r="157" spans="1:22" s="111" customFormat="1" ht="15" x14ac:dyDescent="0.25">
      <c r="A157" s="142"/>
      <c r="B157" s="158"/>
      <c r="C157" s="90"/>
      <c r="D157" s="91"/>
      <c r="E157" s="91"/>
      <c r="F157" s="142"/>
      <c r="R157" t="s">
        <v>306</v>
      </c>
      <c r="S157" s="226">
        <v>173820527</v>
      </c>
      <c r="T157" t="s">
        <v>83</v>
      </c>
    </row>
    <row r="158" spans="1:22" ht="12" customHeight="1" thickBot="1" x14ac:dyDescent="0.3">
      <c r="A158" s="139"/>
      <c r="B158" s="149" t="s">
        <v>6</v>
      </c>
      <c r="C158" s="63"/>
      <c r="D158" s="63"/>
      <c r="E158" s="63"/>
      <c r="F158" s="139"/>
      <c r="R158" t="s">
        <v>307</v>
      </c>
      <c r="S158" s="226">
        <v>173935878</v>
      </c>
      <c r="T158" t="s">
        <v>83</v>
      </c>
      <c r="U158" s="111"/>
      <c r="V158" s="111"/>
    </row>
    <row r="159" spans="1:22" ht="86.25" customHeight="1" x14ac:dyDescent="0.25">
      <c r="A159" s="139"/>
      <c r="B159" s="178" t="s">
        <v>5</v>
      </c>
      <c r="C159" s="261"/>
      <c r="D159" s="261"/>
      <c r="E159" s="262"/>
      <c r="F159" s="139"/>
      <c r="R159" t="s">
        <v>308</v>
      </c>
      <c r="S159" s="226">
        <v>174409393</v>
      </c>
      <c r="T159" t="s">
        <v>83</v>
      </c>
      <c r="U159" s="111"/>
      <c r="V159" s="111"/>
    </row>
    <row r="160" spans="1:22" ht="15" x14ac:dyDescent="0.25">
      <c r="A160" s="139"/>
      <c r="B160" s="13"/>
      <c r="C160" s="68"/>
      <c r="D160" s="68"/>
      <c r="E160" s="128"/>
      <c r="F160" s="139"/>
      <c r="R160" t="s">
        <v>309</v>
      </c>
      <c r="S160" s="226">
        <v>174264880</v>
      </c>
      <c r="T160" t="s">
        <v>83</v>
      </c>
    </row>
    <row r="161" spans="1:20" ht="15" x14ac:dyDescent="0.25">
      <c r="A161" s="139"/>
      <c r="B161" s="13"/>
      <c r="C161" s="128"/>
      <c r="D161" s="128"/>
      <c r="E161" s="128"/>
      <c r="F161" s="139"/>
      <c r="R161" t="s">
        <v>310</v>
      </c>
      <c r="S161" s="226">
        <v>174273897</v>
      </c>
      <c r="T161" t="s">
        <v>83</v>
      </c>
    </row>
    <row r="162" spans="1:20" ht="13.5" customHeight="1" x14ac:dyDescent="0.25">
      <c r="A162" s="139"/>
      <c r="B162" s="128"/>
      <c r="C162" s="68"/>
      <c r="D162" s="68"/>
      <c r="E162" s="128"/>
      <c r="F162" s="139"/>
      <c r="R162" t="s">
        <v>311</v>
      </c>
      <c r="S162" s="226">
        <v>174206197</v>
      </c>
      <c r="T162" t="s">
        <v>83</v>
      </c>
    </row>
    <row r="163" spans="1:20" ht="15" x14ac:dyDescent="0.25">
      <c r="A163" s="139"/>
      <c r="B163" s="179" t="s">
        <v>4</v>
      </c>
      <c r="C163" s="84"/>
      <c r="D163" s="84"/>
      <c r="E163" s="138"/>
      <c r="F163" s="139"/>
      <c r="R163" t="s">
        <v>312</v>
      </c>
      <c r="S163" s="226">
        <v>303503383</v>
      </c>
      <c r="T163" t="s">
        <v>83</v>
      </c>
    </row>
    <row r="164" spans="1:20" ht="15" x14ac:dyDescent="0.25">
      <c r="A164" s="139"/>
      <c r="B164" s="128" t="s">
        <v>3</v>
      </c>
      <c r="C164" s="267">
        <v>43944</v>
      </c>
      <c r="D164" s="267"/>
      <c r="E164" s="267"/>
      <c r="F164" s="139"/>
      <c r="R164" t="s">
        <v>313</v>
      </c>
      <c r="S164" s="226">
        <v>174919318</v>
      </c>
      <c r="T164" t="s">
        <v>83</v>
      </c>
    </row>
    <row r="165" spans="1:20" ht="15" x14ac:dyDescent="0.25">
      <c r="A165" s="139"/>
      <c r="B165" s="128" t="s">
        <v>2</v>
      </c>
      <c r="C165" s="268" t="s">
        <v>456</v>
      </c>
      <c r="D165" s="268"/>
      <c r="E165" s="268"/>
      <c r="F165" s="139"/>
      <c r="R165" t="s">
        <v>314</v>
      </c>
      <c r="S165" s="226">
        <v>174992914</v>
      </c>
      <c r="T165" t="s">
        <v>83</v>
      </c>
    </row>
    <row r="166" spans="1:20" ht="24.75" x14ac:dyDescent="0.25">
      <c r="A166" s="139"/>
      <c r="B166" s="180" t="s">
        <v>1</v>
      </c>
      <c r="C166" s="259" t="s">
        <v>457</v>
      </c>
      <c r="D166" s="259"/>
      <c r="E166" s="259"/>
      <c r="F166" s="139"/>
      <c r="R166" t="s">
        <v>315</v>
      </c>
      <c r="S166" s="226">
        <v>174907725</v>
      </c>
      <c r="T166" t="s">
        <v>83</v>
      </c>
    </row>
    <row r="167" spans="1:20" ht="30" customHeight="1" x14ac:dyDescent="0.25">
      <c r="A167" s="139"/>
      <c r="B167" s="181" t="s">
        <v>402</v>
      </c>
      <c r="C167" s="260"/>
      <c r="D167" s="260"/>
      <c r="E167" s="260"/>
      <c r="F167" s="139"/>
      <c r="R167" t="s">
        <v>316</v>
      </c>
      <c r="S167" s="226">
        <v>174976486</v>
      </c>
      <c r="T167" t="s">
        <v>83</v>
      </c>
    </row>
    <row r="168" spans="1:20" ht="1.9" customHeight="1" thickBot="1" x14ac:dyDescent="0.3">
      <c r="B168" s="85"/>
      <c r="C168" s="82"/>
      <c r="D168" s="82"/>
      <c r="E168" s="83"/>
      <c r="R168" t="s">
        <v>317</v>
      </c>
      <c r="S168" s="226">
        <v>174943760</v>
      </c>
      <c r="T168" t="s">
        <v>83</v>
      </c>
    </row>
    <row r="169" spans="1:20" ht="8.25" customHeight="1" x14ac:dyDescent="0.25">
      <c r="R169" t="s">
        <v>318</v>
      </c>
      <c r="S169" s="226">
        <v>144133366</v>
      </c>
      <c r="T169" t="s">
        <v>83</v>
      </c>
    </row>
    <row r="170" spans="1:20" ht="15" x14ac:dyDescent="0.25">
      <c r="R170" t="s">
        <v>319</v>
      </c>
      <c r="S170" s="226">
        <v>144127993</v>
      </c>
      <c r="T170" t="s">
        <v>83</v>
      </c>
    </row>
    <row r="171" spans="1:20" ht="15" x14ac:dyDescent="0.25">
      <c r="R171" s="227" t="s">
        <v>320</v>
      </c>
      <c r="S171" s="227">
        <v>245358580</v>
      </c>
      <c r="T171" t="s">
        <v>84</v>
      </c>
    </row>
    <row r="172" spans="1:20" ht="15" x14ac:dyDescent="0.25">
      <c r="R172" t="s">
        <v>321</v>
      </c>
      <c r="S172" s="226">
        <v>144129510</v>
      </c>
      <c r="T172" t="s">
        <v>83</v>
      </c>
    </row>
    <row r="173" spans="1:20" ht="15" x14ac:dyDescent="0.25">
      <c r="R173" t="s">
        <v>322</v>
      </c>
      <c r="S173" s="226">
        <v>145827646</v>
      </c>
      <c r="T173" t="s">
        <v>83</v>
      </c>
    </row>
    <row r="174" spans="1:20" ht="15" x14ac:dyDescent="0.25">
      <c r="R174" t="s">
        <v>323</v>
      </c>
      <c r="S174" s="226">
        <v>244620250</v>
      </c>
      <c r="T174" t="s">
        <v>83</v>
      </c>
    </row>
    <row r="175" spans="1:20" ht="15" x14ac:dyDescent="0.25">
      <c r="R175" t="s">
        <v>324</v>
      </c>
      <c r="S175" s="226">
        <v>145907544</v>
      </c>
      <c r="T175" t="s">
        <v>405</v>
      </c>
    </row>
    <row r="176" spans="1:20" ht="15" x14ac:dyDescent="0.25">
      <c r="R176" t="s">
        <v>325</v>
      </c>
      <c r="S176" s="226">
        <v>175606358</v>
      </c>
      <c r="T176" t="s">
        <v>83</v>
      </c>
    </row>
    <row r="177" spans="18:20" ht="15" x14ac:dyDescent="0.25">
      <c r="R177" t="s">
        <v>326</v>
      </c>
      <c r="S177" s="226">
        <v>301507301</v>
      </c>
      <c r="T177" t="s">
        <v>83</v>
      </c>
    </row>
    <row r="178" spans="18:20" ht="15" x14ac:dyDescent="0.25">
      <c r="R178" t="s">
        <v>327</v>
      </c>
      <c r="S178" s="226">
        <v>175700829</v>
      </c>
      <c r="T178" t="s">
        <v>83</v>
      </c>
    </row>
    <row r="179" spans="18:20" ht="15" x14ac:dyDescent="0.25">
      <c r="R179" t="s">
        <v>328</v>
      </c>
      <c r="S179" s="226">
        <v>176523470</v>
      </c>
      <c r="T179" t="s">
        <v>83</v>
      </c>
    </row>
    <row r="180" spans="18:20" ht="15" x14ac:dyDescent="0.25">
      <c r="R180" t="s">
        <v>329</v>
      </c>
      <c r="S180" s="226">
        <v>176502533</v>
      </c>
      <c r="T180" t="s">
        <v>83</v>
      </c>
    </row>
    <row r="181" spans="18:20" ht="15" x14ac:dyDescent="0.25">
      <c r="R181" t="s">
        <v>330</v>
      </c>
      <c r="S181" s="226">
        <v>176523132</v>
      </c>
      <c r="T181" t="s">
        <v>83</v>
      </c>
    </row>
    <row r="182" spans="18:20" ht="15" x14ac:dyDescent="0.25">
      <c r="R182" t="s">
        <v>331</v>
      </c>
      <c r="S182" s="226">
        <v>176633027</v>
      </c>
      <c r="T182" t="s">
        <v>83</v>
      </c>
    </row>
    <row r="183" spans="18:20" ht="15" x14ac:dyDescent="0.25">
      <c r="R183" t="s">
        <v>332</v>
      </c>
      <c r="S183" s="226">
        <v>177217875</v>
      </c>
      <c r="T183" t="s">
        <v>83</v>
      </c>
    </row>
    <row r="184" spans="18:20" ht="15" x14ac:dyDescent="0.25">
      <c r="R184" t="s">
        <v>333</v>
      </c>
      <c r="S184" s="226">
        <v>177059215</v>
      </c>
      <c r="T184" t="s">
        <v>83</v>
      </c>
    </row>
    <row r="185" spans="18:20" ht="15" x14ac:dyDescent="0.25">
      <c r="R185" t="s">
        <v>334</v>
      </c>
      <c r="S185" s="226">
        <v>277070440</v>
      </c>
      <c r="T185" t="s">
        <v>83</v>
      </c>
    </row>
    <row r="186" spans="18:20" ht="15" x14ac:dyDescent="0.25">
      <c r="R186" t="s">
        <v>335</v>
      </c>
      <c r="S186" s="226">
        <v>278312850</v>
      </c>
      <c r="T186" t="s">
        <v>83</v>
      </c>
    </row>
    <row r="187" spans="18:20" ht="15" x14ac:dyDescent="0.25">
      <c r="R187" t="s">
        <v>336</v>
      </c>
      <c r="S187" s="226">
        <v>178230181</v>
      </c>
      <c r="T187" t="s">
        <v>83</v>
      </c>
    </row>
    <row r="188" spans="18:20" ht="15" x14ac:dyDescent="0.25">
      <c r="R188" t="s">
        <v>337</v>
      </c>
      <c r="S188" s="226">
        <v>178243638</v>
      </c>
      <c r="T188" t="s">
        <v>83</v>
      </c>
    </row>
    <row r="189" spans="18:20" ht="15" x14ac:dyDescent="0.25">
      <c r="R189" t="s">
        <v>338</v>
      </c>
      <c r="S189" s="226">
        <v>178263320</v>
      </c>
      <c r="T189" t="s">
        <v>83</v>
      </c>
    </row>
    <row r="190" spans="18:20" ht="15" x14ac:dyDescent="0.25">
      <c r="R190" t="s">
        <v>339</v>
      </c>
      <c r="S190" s="226">
        <v>178242493</v>
      </c>
      <c r="T190" t="s">
        <v>83</v>
      </c>
    </row>
    <row r="191" spans="18:20" ht="15" x14ac:dyDescent="0.25">
      <c r="R191" t="s">
        <v>340</v>
      </c>
      <c r="S191" s="226">
        <v>178602767</v>
      </c>
      <c r="T191" t="s">
        <v>83</v>
      </c>
    </row>
    <row r="192" spans="18:20" ht="15" x14ac:dyDescent="0.25">
      <c r="R192" t="s">
        <v>341</v>
      </c>
      <c r="S192" s="226">
        <v>178602952</v>
      </c>
      <c r="T192" t="s">
        <v>83</v>
      </c>
    </row>
    <row r="193" spans="18:20" ht="15" x14ac:dyDescent="0.25">
      <c r="R193" s="243" t="s">
        <v>342</v>
      </c>
      <c r="S193" s="226">
        <v>111679436</v>
      </c>
      <c r="T193" t="s">
        <v>83</v>
      </c>
    </row>
    <row r="194" spans="18:20" ht="15" x14ac:dyDescent="0.25">
      <c r="R194" t="s">
        <v>343</v>
      </c>
      <c r="S194" s="226">
        <v>178997346</v>
      </c>
      <c r="T194" t="s">
        <v>405</v>
      </c>
    </row>
    <row r="195" spans="18:20" ht="15" x14ac:dyDescent="0.25">
      <c r="R195" t="s">
        <v>344</v>
      </c>
      <c r="S195" s="226">
        <v>179286788</v>
      </c>
      <c r="T195" t="s">
        <v>83</v>
      </c>
    </row>
    <row r="196" spans="18:20" ht="15" x14ac:dyDescent="0.25">
      <c r="R196" t="s">
        <v>345</v>
      </c>
      <c r="S196" s="226">
        <v>179206436</v>
      </c>
      <c r="T196" t="s">
        <v>83</v>
      </c>
    </row>
    <row r="197" spans="18:20" ht="15" x14ac:dyDescent="0.25">
      <c r="R197" t="s">
        <v>346</v>
      </c>
      <c r="S197" s="226">
        <v>179249836</v>
      </c>
      <c r="T197" t="s">
        <v>83</v>
      </c>
    </row>
    <row r="198" spans="18:20" ht="15" x14ac:dyDescent="0.25">
      <c r="R198" t="s">
        <v>347</v>
      </c>
      <c r="S198" s="226">
        <v>179478621</v>
      </c>
      <c r="T198" t="s">
        <v>83</v>
      </c>
    </row>
    <row r="199" spans="18:20" ht="15" x14ac:dyDescent="0.25">
      <c r="R199" t="s">
        <v>348</v>
      </c>
      <c r="S199" s="226">
        <v>179340620</v>
      </c>
      <c r="T199" t="s">
        <v>83</v>
      </c>
    </row>
    <row r="200" spans="18:20" ht="15" x14ac:dyDescent="0.25">
      <c r="R200" s="227" t="s">
        <v>349</v>
      </c>
      <c r="S200" s="227">
        <v>179901854</v>
      </c>
      <c r="T200" t="s">
        <v>83</v>
      </c>
    </row>
    <row r="201" spans="18:20" ht="15" x14ac:dyDescent="0.25">
      <c r="R201" t="s">
        <v>350</v>
      </c>
      <c r="S201" s="226">
        <v>180193231</v>
      </c>
      <c r="T201" t="s">
        <v>83</v>
      </c>
    </row>
    <row r="202" spans="18:20" ht="15" x14ac:dyDescent="0.25">
      <c r="R202" t="s">
        <v>351</v>
      </c>
      <c r="S202" s="226">
        <v>180153137</v>
      </c>
      <c r="T202" t="s">
        <v>83</v>
      </c>
    </row>
    <row r="203" spans="18:20" ht="15" x14ac:dyDescent="0.25">
      <c r="R203" t="s">
        <v>352</v>
      </c>
      <c r="S203" s="226">
        <v>180373788</v>
      </c>
      <c r="T203" t="s">
        <v>83</v>
      </c>
    </row>
    <row r="204" spans="18:20" ht="15" x14ac:dyDescent="0.25">
      <c r="R204" t="s">
        <v>353</v>
      </c>
      <c r="S204" s="226">
        <v>180102018</v>
      </c>
      <c r="T204" t="s">
        <v>405</v>
      </c>
    </row>
    <row r="205" spans="18:20" ht="15" x14ac:dyDescent="0.25">
      <c r="R205" t="s">
        <v>354</v>
      </c>
      <c r="S205" s="226">
        <v>181121797</v>
      </c>
      <c r="T205" t="s">
        <v>83</v>
      </c>
    </row>
    <row r="206" spans="18:20" ht="15" x14ac:dyDescent="0.25">
      <c r="R206" t="s">
        <v>355</v>
      </c>
      <c r="S206" s="226">
        <v>281523640</v>
      </c>
      <c r="T206" t="s">
        <v>83</v>
      </c>
    </row>
    <row r="207" spans="18:20" ht="15" x14ac:dyDescent="0.25">
      <c r="R207" t="s">
        <v>356</v>
      </c>
      <c r="S207" s="226">
        <v>181522014</v>
      </c>
      <c r="T207" t="s">
        <v>83</v>
      </c>
    </row>
    <row r="208" spans="18:20" ht="15" x14ac:dyDescent="0.25">
      <c r="R208" t="s">
        <v>357</v>
      </c>
      <c r="S208" s="226">
        <v>181200636</v>
      </c>
      <c r="T208" t="s">
        <v>83</v>
      </c>
    </row>
    <row r="209" spans="18:20" ht="15" x14ac:dyDescent="0.25">
      <c r="R209" t="s">
        <v>358</v>
      </c>
      <c r="S209" s="226">
        <v>182770817</v>
      </c>
      <c r="T209" t="s">
        <v>83</v>
      </c>
    </row>
    <row r="210" spans="18:20" ht="15" x14ac:dyDescent="0.25">
      <c r="R210" t="s">
        <v>359</v>
      </c>
      <c r="S210" s="226">
        <v>182701785</v>
      </c>
      <c r="T210" t="s">
        <v>83</v>
      </c>
    </row>
    <row r="211" spans="18:20" ht="15" x14ac:dyDescent="0.25">
      <c r="R211" t="s">
        <v>360</v>
      </c>
      <c r="S211" s="226">
        <v>182714850</v>
      </c>
      <c r="T211" t="s">
        <v>83</v>
      </c>
    </row>
    <row r="212" spans="18:20" ht="15" x14ac:dyDescent="0.25">
      <c r="R212" t="s">
        <v>361</v>
      </c>
      <c r="S212" s="226">
        <v>182743364</v>
      </c>
      <c r="T212" t="s">
        <v>83</v>
      </c>
    </row>
    <row r="213" spans="18:20" ht="15" x14ac:dyDescent="0.25">
      <c r="R213" t="s">
        <v>362</v>
      </c>
      <c r="S213" s="226">
        <v>183843314</v>
      </c>
      <c r="T213" t="s">
        <v>83</v>
      </c>
    </row>
    <row r="214" spans="18:20" ht="15" x14ac:dyDescent="0.25">
      <c r="R214" t="s">
        <v>363</v>
      </c>
      <c r="S214" s="226">
        <v>183633981</v>
      </c>
      <c r="T214" t="s">
        <v>83</v>
      </c>
    </row>
    <row r="215" spans="18:20" ht="15" x14ac:dyDescent="0.25">
      <c r="R215" t="s">
        <v>364</v>
      </c>
      <c r="S215" s="226">
        <v>183605327</v>
      </c>
      <c r="T215" t="s">
        <v>83</v>
      </c>
    </row>
    <row r="216" spans="18:20" ht="15" x14ac:dyDescent="0.25">
      <c r="R216" t="s">
        <v>365</v>
      </c>
      <c r="S216" s="226">
        <v>183606952</v>
      </c>
      <c r="T216" t="s">
        <v>83</v>
      </c>
    </row>
    <row r="217" spans="18:20" ht="15" x14ac:dyDescent="0.25">
      <c r="R217" t="s">
        <v>366</v>
      </c>
      <c r="S217" s="226">
        <v>283667080</v>
      </c>
      <c r="T217" t="s">
        <v>83</v>
      </c>
    </row>
    <row r="218" spans="18:20" ht="15" x14ac:dyDescent="0.25">
      <c r="R218" s="227" t="s">
        <v>367</v>
      </c>
      <c r="S218" s="227">
        <v>300083878</v>
      </c>
      <c r="T218" t="s">
        <v>83</v>
      </c>
    </row>
    <row r="219" spans="18:20" ht="15" x14ac:dyDescent="0.25">
      <c r="R219" t="s">
        <v>368</v>
      </c>
      <c r="S219" s="226">
        <v>184552774</v>
      </c>
      <c r="T219" t="s">
        <v>83</v>
      </c>
    </row>
    <row r="220" spans="18:20" ht="15" x14ac:dyDescent="0.25">
      <c r="R220" t="s">
        <v>369</v>
      </c>
      <c r="S220" s="226">
        <v>184827583</v>
      </c>
      <c r="T220" t="s">
        <v>83</v>
      </c>
    </row>
    <row r="221" spans="18:20" ht="15" x14ac:dyDescent="0.25">
      <c r="R221" t="s">
        <v>370</v>
      </c>
      <c r="S221" s="226">
        <v>184626819</v>
      </c>
      <c r="T221" t="s">
        <v>83</v>
      </c>
    </row>
    <row r="222" spans="18:20" ht="15" x14ac:dyDescent="0.25">
      <c r="R222" t="s">
        <v>371</v>
      </c>
      <c r="S222" s="226">
        <v>184627344</v>
      </c>
      <c r="T222" t="s">
        <v>83</v>
      </c>
    </row>
    <row r="223" spans="18:20" ht="15" x14ac:dyDescent="0.25">
      <c r="R223" t="s">
        <v>372</v>
      </c>
      <c r="S223" s="226">
        <v>184536236</v>
      </c>
      <c r="T223" t="s">
        <v>83</v>
      </c>
    </row>
    <row r="224" spans="18:20" ht="15" x14ac:dyDescent="0.25">
      <c r="R224" t="s">
        <v>373</v>
      </c>
      <c r="S224" s="226">
        <v>185304657</v>
      </c>
      <c r="T224" t="s">
        <v>83</v>
      </c>
    </row>
    <row r="225" spans="18:20" ht="15" x14ac:dyDescent="0.25">
      <c r="R225" t="s">
        <v>374</v>
      </c>
      <c r="S225" s="226">
        <v>185492166</v>
      </c>
      <c r="T225" t="s">
        <v>83</v>
      </c>
    </row>
    <row r="226" spans="18:20" ht="15" x14ac:dyDescent="0.25">
      <c r="R226" t="s">
        <v>375</v>
      </c>
      <c r="S226" s="226">
        <v>185105324</v>
      </c>
      <c r="T226" t="s">
        <v>83</v>
      </c>
    </row>
    <row r="227" spans="18:20" ht="15" x14ac:dyDescent="0.25">
      <c r="R227" t="s">
        <v>376</v>
      </c>
      <c r="S227" s="226">
        <v>302296661</v>
      </c>
      <c r="T227" t="s">
        <v>83</v>
      </c>
    </row>
    <row r="228" spans="18:20" ht="15" x14ac:dyDescent="0.25">
      <c r="R228" t="s">
        <v>377</v>
      </c>
      <c r="S228" s="226">
        <v>185179431</v>
      </c>
      <c r="T228" t="s">
        <v>83</v>
      </c>
    </row>
    <row r="229" spans="18:20" ht="15" x14ac:dyDescent="0.25">
      <c r="R229" t="s">
        <v>378</v>
      </c>
      <c r="S229" s="226">
        <v>185108391</v>
      </c>
      <c r="T229" t="s">
        <v>83</v>
      </c>
    </row>
    <row r="230" spans="18:20" ht="15" x14ac:dyDescent="0.25">
      <c r="R230" t="s">
        <v>379</v>
      </c>
      <c r="S230" s="226">
        <v>124135580</v>
      </c>
      <c r="T230" t="s">
        <v>84</v>
      </c>
    </row>
    <row r="231" spans="18:20" ht="15" x14ac:dyDescent="0.25">
      <c r="R231" s="227" t="s">
        <v>380</v>
      </c>
      <c r="S231">
        <v>120545849</v>
      </c>
      <c r="T231" t="s">
        <v>83</v>
      </c>
    </row>
    <row r="232" spans="18:20" ht="15" x14ac:dyDescent="0.25">
      <c r="R232" t="s">
        <v>381</v>
      </c>
      <c r="S232" s="226">
        <v>302683277</v>
      </c>
      <c r="T232" t="s">
        <v>83</v>
      </c>
    </row>
    <row r="233" spans="18:20" ht="15" x14ac:dyDescent="0.25">
      <c r="R233" t="s">
        <v>382</v>
      </c>
      <c r="S233" s="226">
        <v>120153047</v>
      </c>
      <c r="T233" t="s">
        <v>83</v>
      </c>
    </row>
    <row r="234" spans="18:20" ht="15" x14ac:dyDescent="0.25">
      <c r="R234" t="s">
        <v>383</v>
      </c>
      <c r="S234" s="226">
        <v>120750163</v>
      </c>
      <c r="T234" t="s">
        <v>83</v>
      </c>
    </row>
    <row r="235" spans="18:20" ht="15" x14ac:dyDescent="0.25">
      <c r="R235" t="s">
        <v>384</v>
      </c>
      <c r="S235" s="226">
        <v>124644360</v>
      </c>
      <c r="T235" t="s">
        <v>405</v>
      </c>
    </row>
    <row r="236" spans="18:20" ht="15" x14ac:dyDescent="0.25">
      <c r="R236" t="s">
        <v>385</v>
      </c>
      <c r="S236" s="226">
        <v>124568293</v>
      </c>
      <c r="T236" t="s">
        <v>405</v>
      </c>
    </row>
    <row r="237" spans="18:20" ht="15" x14ac:dyDescent="0.25">
      <c r="R237" t="s">
        <v>386</v>
      </c>
      <c r="S237" s="226">
        <v>120125820</v>
      </c>
      <c r="T237" t="s">
        <v>83</v>
      </c>
    </row>
    <row r="238" spans="18:20" ht="15" x14ac:dyDescent="0.25">
      <c r="R238" s="227" t="s">
        <v>387</v>
      </c>
      <c r="S238">
        <v>181705485</v>
      </c>
      <c r="T238" t="s">
        <v>83</v>
      </c>
    </row>
    <row r="239" spans="18:20" ht="15" x14ac:dyDescent="0.25">
      <c r="R239" t="s">
        <v>388</v>
      </c>
      <c r="S239" s="226">
        <v>123615345</v>
      </c>
      <c r="T239" t="s">
        <v>405</v>
      </c>
    </row>
    <row r="240" spans="18:20" ht="15" x14ac:dyDescent="0.25">
      <c r="R240" t="s">
        <v>389</v>
      </c>
      <c r="S240" s="226">
        <v>304195262</v>
      </c>
      <c r="T240" t="s">
        <v>405</v>
      </c>
    </row>
    <row r="241" spans="18:20" ht="15" x14ac:dyDescent="0.25">
      <c r="R241" t="s">
        <v>390</v>
      </c>
      <c r="S241" s="226">
        <v>302705154</v>
      </c>
      <c r="T241" t="s">
        <v>83</v>
      </c>
    </row>
    <row r="242" spans="18:20" ht="15" x14ac:dyDescent="0.25">
      <c r="R242" t="s">
        <v>391</v>
      </c>
      <c r="S242" s="226">
        <v>186442084</v>
      </c>
      <c r="T242" t="s">
        <v>83</v>
      </c>
    </row>
    <row r="243" spans="18:20" ht="15" x14ac:dyDescent="0.25">
      <c r="R243" t="s">
        <v>392</v>
      </c>
      <c r="S243" s="226">
        <v>186063262</v>
      </c>
      <c r="T243" t="s">
        <v>83</v>
      </c>
    </row>
    <row r="244" spans="18:20" ht="15" x14ac:dyDescent="0.25">
      <c r="R244" t="s">
        <v>393</v>
      </c>
      <c r="S244" s="226">
        <v>302409486</v>
      </c>
      <c r="T244" t="s">
        <v>405</v>
      </c>
    </row>
    <row r="245" spans="18:20" ht="15" x14ac:dyDescent="0.25">
      <c r="R245" t="s">
        <v>394</v>
      </c>
      <c r="S245" s="226">
        <v>155498117</v>
      </c>
      <c r="T245" t="s">
        <v>83</v>
      </c>
    </row>
    <row r="246" spans="18:20" ht="15" x14ac:dyDescent="0.25">
      <c r="R246" t="s">
        <v>395</v>
      </c>
      <c r="S246" s="226">
        <v>110087517</v>
      </c>
      <c r="T246" t="s">
        <v>83</v>
      </c>
    </row>
    <row r="247" spans="18:20" ht="15" x14ac:dyDescent="0.25">
      <c r="R247" t="s">
        <v>396</v>
      </c>
      <c r="S247" s="226">
        <v>155514735</v>
      </c>
      <c r="T247" t="s">
        <v>84</v>
      </c>
    </row>
    <row r="248" spans="18:20" ht="15" x14ac:dyDescent="0.25">
      <c r="R248" t="s">
        <v>397</v>
      </c>
      <c r="S248" s="226">
        <v>187920473</v>
      </c>
      <c r="T248" t="s">
        <v>83</v>
      </c>
    </row>
    <row r="249" spans="18:20" ht="15" x14ac:dyDescent="0.25">
      <c r="R249" t="s">
        <v>398</v>
      </c>
      <c r="S249" s="226">
        <v>187823316</v>
      </c>
      <c r="T249" t="s">
        <v>83</v>
      </c>
    </row>
    <row r="250" spans="18:20" ht="15" x14ac:dyDescent="0.25">
      <c r="R250" t="s">
        <v>399</v>
      </c>
      <c r="S250" s="226">
        <v>187801768</v>
      </c>
      <c r="T250" t="s">
        <v>83</v>
      </c>
    </row>
  </sheetData>
  <sheetProtection algorithmName="SHA-512" hashValue="ZZBSPbdXiB1KJvgW27pJyfsTdOdMgDNVDyzAIvLAqfnJRnA9bhPn7hh9bMJsODz87k8ZY0b8c9rOVB34aPcD4g==" saltValue="ja3AcTeg+K6bEUREHz79uw==" spinCount="100000" sheet="1" selectLockedCells="1"/>
  <sortState ref="K1:L124">
    <sortCondition ref="K1"/>
  </sortState>
  <dataConsolidate/>
  <mergeCells count="39">
    <mergeCell ref="D2:E4"/>
    <mergeCell ref="C10:E10"/>
    <mergeCell ref="C14:E14"/>
    <mergeCell ref="C15:E15"/>
    <mergeCell ref="C17:E17"/>
    <mergeCell ref="B6:E6"/>
    <mergeCell ref="C8:E8"/>
    <mergeCell ref="C9:E9"/>
    <mergeCell ref="C11:E11"/>
    <mergeCell ref="C12:E12"/>
    <mergeCell ref="C13:E13"/>
    <mergeCell ref="C166:E166"/>
    <mergeCell ref="C167:E167"/>
    <mergeCell ref="C159:E159"/>
    <mergeCell ref="C34:E34"/>
    <mergeCell ref="C35:E35"/>
    <mergeCell ref="C164:E164"/>
    <mergeCell ref="C165:E165"/>
    <mergeCell ref="C124:E124"/>
    <mergeCell ref="C127:E127"/>
    <mergeCell ref="C128:E128"/>
    <mergeCell ref="C143:E143"/>
    <mergeCell ref="C144:E144"/>
    <mergeCell ref="C53:E53"/>
    <mergeCell ref="C106:E106"/>
    <mergeCell ref="C18:D18"/>
    <mergeCell ref="C20:D20"/>
    <mergeCell ref="C21:D21"/>
    <mergeCell ref="C22:D22"/>
    <mergeCell ref="C23:D23"/>
    <mergeCell ref="C19:D19"/>
    <mergeCell ref="C24:D24"/>
    <mergeCell ref="C26:E26"/>
    <mergeCell ref="C27:E27"/>
    <mergeCell ref="C125:E125"/>
    <mergeCell ref="C32:E32"/>
    <mergeCell ref="C33:E33"/>
    <mergeCell ref="C29:E29"/>
    <mergeCell ref="C30:E30"/>
  </mergeCells>
  <conditionalFormatting sqref="E102 C102">
    <cfRule type="cellIs" dxfId="1" priority="3" stopIfTrue="1" operator="notEqual">
      <formula>"Balansas"</formula>
    </cfRule>
  </conditionalFormatting>
  <dataValidations xWindow="806" yWindow="488" count="15">
    <dataValidation allowBlank="1" showErrorMessage="1" prompt="Nurodykite įmonės vyr. finansininko (vyr. buhalterio) vardą ir pavardę. Pareigų nurodyti nereikia." sqref="C15:E15"/>
    <dataValidation allowBlank="1" showErrorMessage="1" prompt="Nurodykite įmonės direktoriaus (generalinio direktoriaus) vardą ir pavardę. VĮ miškų urėdijų prašome nurodyti miškų urėdo vardą ir pavardę. Pareigų nurodyti nereikia." sqref="C14:E14"/>
    <dataValidation allowBlank="1" showErrorMessage="1" sqref="B34:B35"/>
    <dataValidation type="whole" allowBlank="1" showErrorMessage="1" prompt="Nurodykite identifikacinį numerį (juridinio asmens kodą)" sqref="C10:E10 C11 C13">
      <formula1>0</formula1>
      <formula2>9999999999999990000</formula2>
    </dataValidation>
    <dataValidation type="list" allowBlank="1" showInputMessage="1" showErrorMessage="1" sqref="C127:E127 C143:E143">
      <formula1>$H$128:$H$130</formula1>
    </dataValidation>
    <dataValidation type="list" allowBlank="1" showInputMessage="1" showErrorMessage="1" sqref="C144:E144 C128:E128">
      <formula1>$H$132:$H$143</formula1>
    </dataValidation>
    <dataValidation allowBlank="1" showInputMessage="1" showErrorMessage="1" prompt="Vardas Pavardė" sqref="C130:C140"/>
    <dataValidation allowBlank="1" showInputMessage="1" showErrorMessage="1" prompt="Viename langelyje nurodykite valdybos nario pagrindinėje darbovietėje užimamas pareigas" sqref="E130:E140"/>
    <dataValidation allowBlank="1" showInputMessage="1" showErrorMessage="1" prompt="Viename langelyje nurodykite stebėtojų tarybos nario pagrindinėje darbovietėje užimamas pareigas" sqref="D157"/>
    <dataValidation type="list" allowBlank="1" showInputMessage="1" showErrorMessage="1" sqref="D130 D146">
      <formula1>$H$146:$H$147</formula1>
    </dataValidation>
    <dataValidation type="list" allowBlank="1" showInputMessage="1" showErrorMessage="1" sqref="D131:D140 D147:D156">
      <formula1>$H$148:$H$149</formula1>
    </dataValidation>
    <dataValidation type="list" allowBlank="1" showInputMessage="1" showErrorMessage="1" sqref="C29:E29">
      <formula1>"Taip, Ne"</formula1>
    </dataValidation>
    <dataValidation type="list" allowBlank="1" showInputMessage="1" showErrorMessage="1" sqref="E114 C114">
      <formula1>$H$110:$H$111</formula1>
    </dataValidation>
    <dataValidation type="list" allowBlank="1" showErrorMessage="1" prompt="Nurodykite identifikacinį numerį (juridinio asmens kodą)" sqref="C12:E12">
      <formula1>$H$14:$H$24</formula1>
    </dataValidation>
    <dataValidation type="list" allowBlank="1" showErrorMessage="1" prompt="Nurodykite pilną įmonės pavadinimą, pvz. Akcinė bendrovė „Pavyzdys“ ar Valstybės įmonė „Pavyzdys“" sqref="C8:E8">
      <formula1>$R$2:$R$249</formula1>
    </dataValidation>
  </dataValidations>
  <pageMargins left="0.41" right="0.7" top="0.4" bottom="0.36" header="0.3" footer="0.3"/>
  <pageSetup paperSize="9" scale="66" fitToHeight="0" orientation="portrait" r:id="rId1"/>
  <headerFooter>
    <oddFooter>Puslapių &amp;P iš &amp;N</oddFooter>
  </headerFooter>
  <rowBreaks count="2" manualBreakCount="2">
    <brk id="71" min="1" max="4" man="1"/>
    <brk id="156" min="1" max="4" man="1"/>
  </rowBreaks>
  <colBreaks count="1" manualBreakCount="1">
    <brk id="5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54" customWidth="1"/>
    <col min="2" max="2" width="63.42578125" style="54" customWidth="1"/>
    <col min="3" max="5" width="24.28515625" style="54" customWidth="1"/>
    <col min="6" max="6" width="1.7109375" style="54" customWidth="1"/>
    <col min="7" max="7" width="9.140625" style="54"/>
    <col min="8" max="8" width="0" style="54" hidden="1" customWidth="1"/>
    <col min="9" max="10" width="9.140625" style="54"/>
    <col min="11" max="11" width="20.28515625" style="54" customWidth="1"/>
    <col min="12" max="12" width="9.140625" style="54" customWidth="1"/>
    <col min="13" max="16384" width="9.140625" style="54"/>
  </cols>
  <sheetData>
    <row r="1" spans="1:7" ht="9.6" customHeight="1" x14ac:dyDescent="0.25">
      <c r="A1" s="182"/>
      <c r="B1" s="182"/>
      <c r="C1" s="182"/>
      <c r="D1" s="182"/>
      <c r="E1" s="182"/>
      <c r="F1" s="182"/>
      <c r="G1" s="182"/>
    </row>
    <row r="2" spans="1:7" ht="12" customHeight="1" x14ac:dyDescent="0.25">
      <c r="A2" s="188"/>
      <c r="B2" s="100"/>
      <c r="C2" s="100"/>
      <c r="D2" s="281"/>
      <c r="E2" s="281"/>
      <c r="F2" s="188"/>
      <c r="G2" s="188"/>
    </row>
    <row r="3" spans="1:7" ht="29.25" customHeight="1" x14ac:dyDescent="0.2">
      <c r="A3" s="188"/>
      <c r="B3" s="100"/>
      <c r="C3" s="100"/>
      <c r="D3" s="282" t="s">
        <v>162</v>
      </c>
      <c r="E3" s="282"/>
      <c r="F3" s="188"/>
      <c r="G3" s="188"/>
    </row>
    <row r="4" spans="1:7" ht="15" customHeight="1" x14ac:dyDescent="0.25">
      <c r="A4" s="188"/>
      <c r="B4" s="97"/>
      <c r="C4" s="97"/>
      <c r="D4" s="101" t="s">
        <v>163</v>
      </c>
      <c r="E4" s="97"/>
      <c r="F4" s="188"/>
      <c r="G4" s="188"/>
    </row>
    <row r="5" spans="1:7" ht="15" customHeight="1" x14ac:dyDescent="0.25">
      <c r="A5" s="188"/>
      <c r="B5" s="99"/>
      <c r="C5" s="99"/>
      <c r="D5" s="101"/>
      <c r="E5" s="99"/>
      <c r="F5" s="188"/>
      <c r="G5" s="188"/>
    </row>
    <row r="6" spans="1:7" ht="15" customHeight="1" x14ac:dyDescent="0.25">
      <c r="A6" s="188"/>
      <c r="B6" s="277" t="s">
        <v>166</v>
      </c>
      <c r="C6" s="277"/>
      <c r="D6" s="277"/>
      <c r="E6" s="277"/>
      <c r="F6" s="188"/>
      <c r="G6" s="188"/>
    </row>
    <row r="7" spans="1:7" ht="12.75" customHeight="1" x14ac:dyDescent="0.25">
      <c r="A7" s="188"/>
      <c r="B7" s="97"/>
      <c r="C7" s="97"/>
      <c r="D7" s="101"/>
      <c r="E7" s="97"/>
      <c r="F7" s="188"/>
      <c r="G7" s="188"/>
    </row>
    <row r="8" spans="1:7" ht="10.5" customHeight="1" x14ac:dyDescent="0.3">
      <c r="A8" s="188"/>
      <c r="B8" s="55"/>
      <c r="C8" s="56"/>
      <c r="D8" s="56"/>
      <c r="E8" s="56"/>
      <c r="F8" s="188"/>
      <c r="G8" s="188"/>
    </row>
    <row r="9" spans="1:7" ht="18.75" x14ac:dyDescent="0.3">
      <c r="A9" s="188"/>
      <c r="B9" s="143" t="s">
        <v>86</v>
      </c>
      <c r="C9" s="294" t="str">
        <f>'Finansiniai duomenys'!C8</f>
        <v>UAB Kėdainių butai</v>
      </c>
      <c r="D9" s="294"/>
      <c r="E9" s="294"/>
      <c r="F9" s="188"/>
      <c r="G9" s="188"/>
    </row>
    <row r="10" spans="1:7" x14ac:dyDescent="0.2">
      <c r="A10" s="188"/>
      <c r="B10" s="144" t="s">
        <v>85</v>
      </c>
      <c r="C10" s="292" t="str">
        <f>'Finansiniai duomenys'!C9</f>
        <v>Uždaroji akcinė bendrovė (UAB)</v>
      </c>
      <c r="D10" s="292"/>
      <c r="E10" s="292"/>
      <c r="F10" s="188"/>
      <c r="G10" s="188"/>
    </row>
    <row r="11" spans="1:7" ht="12" hidden="1" customHeight="1" x14ac:dyDescent="0.25">
      <c r="A11" s="188"/>
      <c r="B11" s="144"/>
      <c r="C11" s="57" t="s">
        <v>84</v>
      </c>
      <c r="D11" s="57"/>
      <c r="E11" s="104"/>
      <c r="F11" s="188"/>
      <c r="G11" s="188"/>
    </row>
    <row r="12" spans="1:7" ht="12" hidden="1" customHeight="1" x14ac:dyDescent="0.25">
      <c r="A12" s="188"/>
      <c r="B12" s="144"/>
      <c r="C12" s="57" t="s">
        <v>83</v>
      </c>
      <c r="D12" s="57"/>
      <c r="E12" s="104"/>
      <c r="F12" s="188"/>
      <c r="G12" s="188"/>
    </row>
    <row r="13" spans="1:7" ht="12" hidden="1" customHeight="1" x14ac:dyDescent="0.25">
      <c r="A13" s="188"/>
      <c r="B13" s="144"/>
      <c r="C13" s="57" t="s">
        <v>102</v>
      </c>
      <c r="D13" s="57"/>
      <c r="E13" s="104"/>
      <c r="F13" s="188"/>
      <c r="G13" s="188"/>
    </row>
    <row r="14" spans="1:7" x14ac:dyDescent="0.2">
      <c r="A14" s="188"/>
      <c r="B14" s="144" t="s">
        <v>82</v>
      </c>
      <c r="C14" s="292" t="e">
        <f>'Finansiniai duomenys'!#REF!</f>
        <v>#REF!</v>
      </c>
      <c r="D14" s="292"/>
      <c r="E14" s="292"/>
      <c r="F14" s="188"/>
      <c r="G14" s="188"/>
    </row>
    <row r="15" spans="1:7" ht="12" hidden="1" customHeight="1" x14ac:dyDescent="0.25">
      <c r="A15" s="188"/>
      <c r="B15" s="144"/>
      <c r="C15" s="57" t="s">
        <v>81</v>
      </c>
      <c r="D15" s="57"/>
      <c r="E15" s="104"/>
      <c r="F15" s="188"/>
      <c r="G15" s="188"/>
    </row>
    <row r="16" spans="1:7" ht="12" hidden="1" customHeight="1" x14ac:dyDescent="0.25">
      <c r="A16" s="188"/>
      <c r="B16" s="144"/>
      <c r="C16" s="57" t="s">
        <v>80</v>
      </c>
      <c r="D16" s="57"/>
      <c r="E16" s="104"/>
      <c r="F16" s="188"/>
      <c r="G16" s="188"/>
    </row>
    <row r="17" spans="1:9" ht="12" hidden="1" customHeight="1" x14ac:dyDescent="0.25">
      <c r="A17" s="188"/>
      <c r="B17" s="144"/>
      <c r="C17" s="57" t="s">
        <v>79</v>
      </c>
      <c r="D17" s="57"/>
      <c r="E17" s="104"/>
      <c r="F17" s="188"/>
      <c r="G17" s="188"/>
    </row>
    <row r="18" spans="1:9" ht="12" hidden="1" customHeight="1" x14ac:dyDescent="0.25">
      <c r="A18" s="188"/>
      <c r="B18" s="144"/>
      <c r="C18" s="57" t="s">
        <v>78</v>
      </c>
      <c r="D18" s="57"/>
      <c r="E18" s="104"/>
      <c r="F18" s="188"/>
      <c r="G18" s="188"/>
    </row>
    <row r="19" spans="1:9" ht="12" hidden="1" customHeight="1" x14ac:dyDescent="0.25">
      <c r="A19" s="188"/>
      <c r="B19" s="144"/>
      <c r="C19" s="57" t="s">
        <v>77</v>
      </c>
      <c r="D19" s="57"/>
      <c r="E19" s="104"/>
      <c r="F19" s="188"/>
      <c r="G19" s="188"/>
    </row>
    <row r="20" spans="1:9" ht="12" hidden="1" customHeight="1" x14ac:dyDescent="0.25">
      <c r="A20" s="188"/>
      <c r="B20" s="144"/>
      <c r="C20" s="57" t="s">
        <v>76</v>
      </c>
      <c r="D20" s="57"/>
      <c r="E20" s="104"/>
      <c r="F20" s="188"/>
      <c r="G20" s="188"/>
    </row>
    <row r="21" spans="1:9" ht="12" hidden="1" customHeight="1" x14ac:dyDescent="0.25">
      <c r="A21" s="188"/>
      <c r="B21" s="144"/>
      <c r="C21" s="57" t="s">
        <v>75</v>
      </c>
      <c r="D21" s="57"/>
      <c r="E21" s="104"/>
      <c r="F21" s="188"/>
      <c r="G21" s="188"/>
    </row>
    <row r="22" spans="1:9" ht="12" hidden="1" customHeight="1" x14ac:dyDescent="0.25">
      <c r="A22" s="188"/>
      <c r="B22" s="144"/>
      <c r="C22" s="57" t="s">
        <v>74</v>
      </c>
      <c r="D22" s="57"/>
      <c r="E22" s="104"/>
      <c r="F22" s="188"/>
      <c r="G22" s="188"/>
    </row>
    <row r="23" spans="1:9" ht="12" hidden="1" customHeight="1" x14ac:dyDescent="0.25">
      <c r="A23" s="188"/>
      <c r="B23" s="144"/>
      <c r="C23" s="57" t="s">
        <v>73</v>
      </c>
      <c r="D23" s="57"/>
      <c r="E23" s="104"/>
      <c r="F23" s="188"/>
      <c r="G23" s="188"/>
    </row>
    <row r="24" spans="1:9" ht="12" hidden="1" customHeight="1" x14ac:dyDescent="0.25">
      <c r="A24" s="188"/>
      <c r="B24" s="144"/>
      <c r="C24" s="57" t="s">
        <v>72</v>
      </c>
      <c r="D24" s="57"/>
      <c r="E24" s="104"/>
      <c r="F24" s="188"/>
      <c r="G24" s="188"/>
    </row>
    <row r="25" spans="1:9" ht="12" hidden="1" customHeight="1" x14ac:dyDescent="0.25">
      <c r="A25" s="188"/>
      <c r="B25" s="144"/>
      <c r="C25" s="57" t="s">
        <v>71</v>
      </c>
      <c r="D25" s="57"/>
      <c r="E25" s="104"/>
      <c r="F25" s="188"/>
      <c r="G25" s="188"/>
    </row>
    <row r="26" spans="1:9" ht="12" hidden="1" customHeight="1" x14ac:dyDescent="0.25">
      <c r="A26" s="188"/>
      <c r="B26" s="144"/>
      <c r="C26" s="58" t="s">
        <v>70</v>
      </c>
      <c r="D26" s="57"/>
      <c r="E26" s="104"/>
      <c r="F26" s="188"/>
      <c r="G26" s="188"/>
    </row>
    <row r="27" spans="1:9" x14ac:dyDescent="0.2">
      <c r="A27" s="188"/>
      <c r="B27" s="112" t="s">
        <v>69</v>
      </c>
      <c r="C27" s="292">
        <f>'Finansiniai duomenys'!C10</f>
        <v>161130867</v>
      </c>
      <c r="D27" s="292"/>
      <c r="E27" s="292"/>
      <c r="F27" s="188"/>
      <c r="G27" s="188"/>
    </row>
    <row r="28" spans="1:9" x14ac:dyDescent="0.2">
      <c r="A28" s="188"/>
      <c r="B28" s="112" t="s">
        <v>103</v>
      </c>
      <c r="C28" s="291" t="e">
        <f>'Finansiniai duomenys'!#REF!</f>
        <v>#REF!</v>
      </c>
      <c r="D28" s="291"/>
      <c r="E28" s="291"/>
      <c r="F28" s="188"/>
      <c r="G28" s="188"/>
    </row>
    <row r="29" spans="1:9" x14ac:dyDescent="0.2">
      <c r="A29" s="188"/>
      <c r="B29" s="112" t="s">
        <v>104</v>
      </c>
      <c r="C29" s="291" t="e">
        <f>'Finansiniai duomenys'!#REF!</f>
        <v>#REF!</v>
      </c>
      <c r="D29" s="291"/>
      <c r="E29" s="291"/>
      <c r="F29" s="188"/>
      <c r="G29" s="188"/>
      <c r="H29" s="59" t="s">
        <v>113</v>
      </c>
      <c r="I29" s="59"/>
    </row>
    <row r="30" spans="1:9" x14ac:dyDescent="0.2">
      <c r="A30" s="188"/>
      <c r="B30" s="112"/>
      <c r="C30" s="291" t="e">
        <f>'Finansiniai duomenys'!#REF!</f>
        <v>#REF!</v>
      </c>
      <c r="D30" s="291"/>
      <c r="E30" s="291"/>
      <c r="F30" s="188"/>
      <c r="G30" s="188"/>
      <c r="H30" s="59" t="s">
        <v>114</v>
      </c>
      <c r="I30" s="59"/>
    </row>
    <row r="31" spans="1:9" x14ac:dyDescent="0.2">
      <c r="A31" s="188"/>
      <c r="B31" s="112" t="s">
        <v>68</v>
      </c>
      <c r="C31" s="292" t="str">
        <f>'Finansiniai duomenys'!C14</f>
        <v>Alvydas Kleiva</v>
      </c>
      <c r="D31" s="292"/>
      <c r="E31" s="292"/>
      <c r="F31" s="188"/>
      <c r="G31" s="188"/>
      <c r="H31" s="59" t="s">
        <v>105</v>
      </c>
      <c r="I31" s="59"/>
    </row>
    <row r="32" spans="1:9" x14ac:dyDescent="0.2">
      <c r="A32" s="188"/>
      <c r="B32" s="112" t="s">
        <v>67</v>
      </c>
      <c r="C32" s="293" t="str">
        <f>'Finansiniai duomenys'!C15</f>
        <v>Lina Genienė</v>
      </c>
      <c r="D32" s="293"/>
      <c r="E32" s="293"/>
      <c r="F32" s="188"/>
      <c r="G32" s="188"/>
      <c r="H32" s="59" t="s">
        <v>106</v>
      </c>
      <c r="I32" s="59"/>
    </row>
    <row r="33" spans="1:9" x14ac:dyDescent="0.2">
      <c r="A33" s="188"/>
      <c r="B33" s="112"/>
      <c r="C33" s="60"/>
      <c r="D33" s="60"/>
      <c r="E33" s="112"/>
      <c r="F33" s="188"/>
      <c r="G33" s="188"/>
      <c r="H33" s="59" t="s">
        <v>107</v>
      </c>
      <c r="I33" s="59"/>
    </row>
    <row r="34" spans="1:9" x14ac:dyDescent="0.2">
      <c r="A34" s="188"/>
      <c r="B34" s="112"/>
      <c r="C34" s="274" t="s">
        <v>7</v>
      </c>
      <c r="D34" s="275"/>
      <c r="E34" s="276"/>
      <c r="F34" s="188"/>
      <c r="G34" s="188"/>
      <c r="H34" s="59" t="s">
        <v>108</v>
      </c>
      <c r="I34" s="59"/>
    </row>
    <row r="35" spans="1:9" x14ac:dyDescent="0.2">
      <c r="A35" s="188"/>
      <c r="B35" s="112" t="s">
        <v>66</v>
      </c>
      <c r="C35" s="256" t="s">
        <v>65</v>
      </c>
      <c r="D35" s="256"/>
      <c r="E35" s="113" t="s">
        <v>64</v>
      </c>
      <c r="F35" s="188"/>
      <c r="G35" s="188"/>
      <c r="H35" s="59" t="s">
        <v>109</v>
      </c>
      <c r="I35" s="59"/>
    </row>
    <row r="36" spans="1:9" x14ac:dyDescent="0.2">
      <c r="A36" s="188"/>
      <c r="B36" s="145" t="s">
        <v>63</v>
      </c>
      <c r="C36" s="283" t="str">
        <f>'Finansiniai duomenys'!C19</f>
        <v>Kėdainių rajono savivaldybė</v>
      </c>
      <c r="D36" s="284"/>
      <c r="E36" s="183">
        <f>'Finansiniai duomenys'!E19</f>
        <v>1</v>
      </c>
      <c r="F36" s="188"/>
      <c r="G36" s="188"/>
      <c r="H36" s="59" t="s">
        <v>110</v>
      </c>
      <c r="I36" s="59"/>
    </row>
    <row r="37" spans="1:9" x14ac:dyDescent="0.2">
      <c r="A37" s="188"/>
      <c r="B37" s="145" t="s">
        <v>62</v>
      </c>
      <c r="C37" s="283">
        <f>'Finansiniai duomenys'!C20</f>
        <v>0</v>
      </c>
      <c r="D37" s="284"/>
      <c r="E37" s="183">
        <f>'Finansiniai duomenys'!E20</f>
        <v>0</v>
      </c>
      <c r="F37" s="188"/>
      <c r="G37" s="188"/>
      <c r="H37" s="59" t="s">
        <v>111</v>
      </c>
      <c r="I37" s="59"/>
    </row>
    <row r="38" spans="1:9" x14ac:dyDescent="0.25">
      <c r="A38" s="188"/>
      <c r="B38" s="145" t="s">
        <v>61</v>
      </c>
      <c r="C38" s="283">
        <f>'Finansiniai duomenys'!C21</f>
        <v>0</v>
      </c>
      <c r="D38" s="284"/>
      <c r="E38" s="183">
        <f>'Finansiniai duomenys'!E21</f>
        <v>0</v>
      </c>
      <c r="F38" s="188"/>
      <c r="G38" s="188"/>
      <c r="H38" s="54" t="s">
        <v>112</v>
      </c>
      <c r="I38" s="59"/>
    </row>
    <row r="39" spans="1:9" x14ac:dyDescent="0.2">
      <c r="A39" s="188"/>
      <c r="B39" s="145" t="s">
        <v>60</v>
      </c>
      <c r="C39" s="283">
        <f>'Finansiniai duomenys'!C22</f>
        <v>0</v>
      </c>
      <c r="D39" s="284"/>
      <c r="E39" s="183">
        <f>'Finansiniai duomenys'!E22</f>
        <v>0</v>
      </c>
      <c r="F39" s="188"/>
      <c r="G39" s="188"/>
      <c r="H39" s="54" t="s">
        <v>115</v>
      </c>
    </row>
    <row r="40" spans="1:9" x14ac:dyDescent="0.25">
      <c r="A40" s="188"/>
      <c r="B40" s="145" t="s">
        <v>59</v>
      </c>
      <c r="C40" s="283">
        <f>'Finansiniai duomenys'!C23</f>
        <v>0</v>
      </c>
      <c r="D40" s="284"/>
      <c r="E40" s="183">
        <f>'Finansiniai duomenys'!E23</f>
        <v>0</v>
      </c>
      <c r="F40" s="188"/>
      <c r="G40" s="188"/>
    </row>
    <row r="41" spans="1:9" x14ac:dyDescent="0.2">
      <c r="A41" s="188"/>
      <c r="B41" s="145" t="s">
        <v>58</v>
      </c>
      <c r="C41" s="244" t="s">
        <v>57</v>
      </c>
      <c r="D41" s="245"/>
      <c r="E41" s="115">
        <f>100%-SUM(E36:E40)</f>
        <v>0</v>
      </c>
      <c r="F41" s="188"/>
      <c r="G41" s="188"/>
    </row>
    <row r="42" spans="1:9" x14ac:dyDescent="0.25">
      <c r="A42" s="188"/>
      <c r="B42" s="145"/>
      <c r="C42" s="61"/>
      <c r="D42" s="61"/>
      <c r="E42" s="116"/>
      <c r="F42" s="188"/>
      <c r="G42" s="188"/>
    </row>
    <row r="43" spans="1:9" x14ac:dyDescent="0.25">
      <c r="A43" s="188"/>
      <c r="B43" s="116" t="s">
        <v>155</v>
      </c>
      <c r="C43" s="285">
        <f>'Finansiniai duomenys'!C26</f>
        <v>1</v>
      </c>
      <c r="D43" s="285"/>
      <c r="E43" s="285"/>
      <c r="F43" s="188"/>
      <c r="G43" s="188"/>
    </row>
    <row r="44" spans="1:9" ht="24" x14ac:dyDescent="0.2">
      <c r="A44" s="188"/>
      <c r="B44" s="146" t="s">
        <v>154</v>
      </c>
      <c r="C44" s="286">
        <f>'Finansiniai duomenys'!C27</f>
        <v>0</v>
      </c>
      <c r="D44" s="286"/>
      <c r="E44" s="287"/>
      <c r="F44" s="188"/>
      <c r="G44" s="188"/>
    </row>
    <row r="45" spans="1:9" x14ac:dyDescent="0.25">
      <c r="A45" s="188"/>
      <c r="B45" s="112"/>
      <c r="C45" s="61"/>
      <c r="D45" s="61"/>
      <c r="E45" s="116"/>
      <c r="F45" s="188"/>
      <c r="G45" s="188"/>
    </row>
    <row r="46" spans="1:9" ht="24" x14ac:dyDescent="0.2">
      <c r="A46" s="188"/>
      <c r="B46" s="147" t="s">
        <v>149</v>
      </c>
      <c r="C46" s="288" t="e">
        <f>'Finansiniai duomenys'!#REF!</f>
        <v>#REF!</v>
      </c>
      <c r="D46" s="288"/>
      <c r="E46" s="288"/>
      <c r="F46" s="188"/>
      <c r="G46" s="188"/>
    </row>
    <row r="47" spans="1:9" ht="41.25" customHeight="1" x14ac:dyDescent="0.2">
      <c r="A47" s="188"/>
      <c r="B47" s="147" t="s">
        <v>150</v>
      </c>
      <c r="C47" s="289" t="e">
        <f>'Finansiniai duomenys'!#REF!</f>
        <v>#REF!</v>
      </c>
      <c r="D47" s="289"/>
      <c r="E47" s="290"/>
      <c r="F47" s="188"/>
      <c r="G47" s="188"/>
    </row>
    <row r="48" spans="1:9" x14ac:dyDescent="0.25">
      <c r="A48" s="188"/>
      <c r="B48" s="112"/>
      <c r="C48" s="61"/>
      <c r="D48" s="61"/>
      <c r="E48" s="116"/>
      <c r="F48" s="188"/>
      <c r="G48" s="188"/>
    </row>
    <row r="49" spans="1:12" ht="24.6" customHeight="1" x14ac:dyDescent="0.2">
      <c r="A49" s="188"/>
      <c r="B49" s="112"/>
      <c r="C49" s="250" t="s">
        <v>100</v>
      </c>
      <c r="D49" s="250"/>
      <c r="E49" s="251"/>
      <c r="F49" s="188"/>
      <c r="G49" s="188"/>
      <c r="H49" s="62"/>
    </row>
    <row r="50" spans="1:12" s="62" customFormat="1" ht="12" customHeight="1" x14ac:dyDescent="0.25">
      <c r="A50" s="189"/>
      <c r="B50" s="148"/>
      <c r="C50" s="252"/>
      <c r="D50" s="252"/>
      <c r="E50" s="253"/>
      <c r="F50" s="189"/>
      <c r="G50" s="189"/>
      <c r="H50" s="54"/>
      <c r="K50" s="54"/>
      <c r="L50" s="54"/>
    </row>
    <row r="51" spans="1:12" ht="12" customHeight="1" x14ac:dyDescent="0.2">
      <c r="A51" s="188"/>
      <c r="B51" s="128"/>
      <c r="C51" s="263" t="s">
        <v>55</v>
      </c>
      <c r="D51" s="263"/>
      <c r="E51" s="264"/>
      <c r="F51" s="188"/>
      <c r="G51" s="188"/>
    </row>
    <row r="52" spans="1:12" x14ac:dyDescent="0.2">
      <c r="A52" s="188"/>
      <c r="B52" s="128"/>
      <c r="C52" s="265" t="s">
        <v>54</v>
      </c>
      <c r="D52" s="265"/>
      <c r="E52" s="266"/>
      <c r="F52" s="188"/>
      <c r="G52" s="188"/>
    </row>
    <row r="53" spans="1:12" ht="12.75" thickBot="1" x14ac:dyDescent="0.25">
      <c r="A53" s="188"/>
      <c r="B53" s="149" t="s">
        <v>53</v>
      </c>
      <c r="C53" s="63" t="s">
        <v>156</v>
      </c>
      <c r="D53" s="63"/>
      <c r="E53" s="63" t="s">
        <v>157</v>
      </c>
      <c r="F53" s="188"/>
      <c r="G53" s="188"/>
    </row>
    <row r="54" spans="1:12" x14ac:dyDescent="0.25">
      <c r="A54" s="188"/>
      <c r="B54" s="150" t="s">
        <v>52</v>
      </c>
      <c r="C54" s="1"/>
      <c r="D54" s="64"/>
      <c r="E54" s="124"/>
      <c r="F54" s="188"/>
      <c r="G54" s="188"/>
    </row>
    <row r="55" spans="1:12" x14ac:dyDescent="0.25">
      <c r="A55" s="188"/>
      <c r="B55" s="150" t="s">
        <v>51</v>
      </c>
      <c r="C55" s="2"/>
      <c r="D55" s="65"/>
      <c r="E55" s="125"/>
      <c r="F55" s="188"/>
      <c r="G55" s="188"/>
      <c r="H55" s="66"/>
    </row>
    <row r="56" spans="1:12" s="66" customFormat="1" x14ac:dyDescent="0.25">
      <c r="A56" s="190"/>
      <c r="B56" s="151" t="s">
        <v>50</v>
      </c>
      <c r="C56" s="67">
        <f>+C54-C55</f>
        <v>0</v>
      </c>
      <c r="D56" s="68"/>
      <c r="E56" s="119">
        <f>+E54-E55</f>
        <v>0</v>
      </c>
      <c r="F56" s="190"/>
      <c r="G56" s="190"/>
      <c r="K56" s="54"/>
      <c r="L56" s="54"/>
    </row>
    <row r="57" spans="1:12" s="66" customFormat="1" x14ac:dyDescent="0.2">
      <c r="A57" s="190"/>
      <c r="B57" s="150" t="s">
        <v>89</v>
      </c>
      <c r="C57" s="7"/>
      <c r="D57" s="65"/>
      <c r="E57" s="184"/>
      <c r="F57" s="190"/>
      <c r="G57" s="190"/>
      <c r="H57" s="54"/>
      <c r="K57" s="54"/>
      <c r="L57" s="54"/>
    </row>
    <row r="58" spans="1:12" x14ac:dyDescent="0.2">
      <c r="A58" s="188"/>
      <c r="B58" s="150" t="s">
        <v>90</v>
      </c>
      <c r="C58" s="3"/>
      <c r="D58" s="65"/>
      <c r="E58" s="15"/>
      <c r="F58" s="188"/>
      <c r="G58" s="188"/>
      <c r="H58" s="66"/>
    </row>
    <row r="59" spans="1:12" s="66" customFormat="1" x14ac:dyDescent="0.25">
      <c r="A59" s="190"/>
      <c r="B59" s="151" t="s">
        <v>91</v>
      </c>
      <c r="C59" s="67">
        <f>+C56-C57-C58</f>
        <v>0</v>
      </c>
      <c r="D59" s="68"/>
      <c r="E59" s="119">
        <f>+E56-E57-E58</f>
        <v>0</v>
      </c>
      <c r="F59" s="190"/>
      <c r="G59" s="190"/>
      <c r="K59" s="54"/>
      <c r="L59" s="54"/>
    </row>
    <row r="60" spans="1:12" s="66" customFormat="1" x14ac:dyDescent="0.25">
      <c r="A60" s="190"/>
      <c r="B60" s="150" t="s">
        <v>49</v>
      </c>
      <c r="C60" s="6"/>
      <c r="D60" s="68"/>
      <c r="E60" s="185"/>
      <c r="F60" s="190"/>
      <c r="G60" s="190"/>
      <c r="H60" s="54"/>
      <c r="K60" s="69"/>
      <c r="L60" s="70"/>
    </row>
    <row r="61" spans="1:12" x14ac:dyDescent="0.25">
      <c r="A61" s="188"/>
      <c r="B61" s="150" t="s">
        <v>88</v>
      </c>
      <c r="C61" s="3"/>
      <c r="D61" s="68"/>
      <c r="E61" s="186"/>
      <c r="F61" s="188"/>
      <c r="G61" s="188"/>
    </row>
    <row r="62" spans="1:12" x14ac:dyDescent="0.2">
      <c r="A62" s="188"/>
      <c r="B62" s="150" t="s">
        <v>48</v>
      </c>
      <c r="C62" s="71">
        <f>C63-C64</f>
        <v>0</v>
      </c>
      <c r="D62" s="68"/>
      <c r="E62" s="123">
        <f>E63-E64</f>
        <v>0</v>
      </c>
      <c r="F62" s="188"/>
      <c r="G62" s="188"/>
    </row>
    <row r="63" spans="1:12" x14ac:dyDescent="0.25">
      <c r="A63" s="188"/>
      <c r="B63" s="152" t="s">
        <v>47</v>
      </c>
      <c r="C63" s="1"/>
      <c r="D63" s="65"/>
      <c r="E63" s="124"/>
      <c r="F63" s="188"/>
      <c r="G63" s="188"/>
    </row>
    <row r="64" spans="1:12" x14ac:dyDescent="0.2">
      <c r="A64" s="188"/>
      <c r="B64" s="152" t="s">
        <v>46</v>
      </c>
      <c r="C64" s="2"/>
      <c r="D64" s="65"/>
      <c r="E64" s="125"/>
      <c r="F64" s="188"/>
      <c r="G64" s="188"/>
      <c r="H64" s="66"/>
    </row>
    <row r="65" spans="1:12" s="66" customFormat="1" x14ac:dyDescent="0.2">
      <c r="A65" s="190"/>
      <c r="B65" s="151" t="s">
        <v>45</v>
      </c>
      <c r="C65" s="67">
        <f>+C59+C60+C61+C62</f>
        <v>0</v>
      </c>
      <c r="D65" s="68"/>
      <c r="E65" s="119">
        <f>+E59+E60+E61+E62</f>
        <v>0</v>
      </c>
      <c r="F65" s="190"/>
      <c r="G65" s="190"/>
      <c r="H65" s="54"/>
      <c r="K65" s="54"/>
      <c r="L65" s="54"/>
    </row>
    <row r="66" spans="1:12" x14ac:dyDescent="0.25">
      <c r="A66" s="188"/>
      <c r="B66" s="150" t="s">
        <v>44</v>
      </c>
      <c r="C66" s="3"/>
      <c r="D66" s="68"/>
      <c r="E66" s="126"/>
      <c r="F66" s="188"/>
      <c r="G66" s="188"/>
      <c r="H66" s="66"/>
    </row>
    <row r="67" spans="1:12" s="66" customFormat="1" x14ac:dyDescent="0.2">
      <c r="A67" s="190"/>
      <c r="B67" s="151" t="s">
        <v>43</v>
      </c>
      <c r="C67" s="67">
        <f>C65-C66</f>
        <v>0</v>
      </c>
      <c r="D67" s="68"/>
      <c r="E67" s="119">
        <f>E65-E66</f>
        <v>0</v>
      </c>
      <c r="F67" s="190"/>
      <c r="G67" s="190"/>
      <c r="H67" s="54"/>
      <c r="K67" s="54"/>
      <c r="L67" s="54"/>
    </row>
    <row r="68" spans="1:12" s="66" customFormat="1" ht="24" x14ac:dyDescent="0.2">
      <c r="A68" s="190"/>
      <c r="B68" s="153" t="s">
        <v>132</v>
      </c>
      <c r="C68" s="86"/>
      <c r="D68" s="68"/>
      <c r="E68" s="127"/>
      <c r="F68" s="190"/>
      <c r="G68" s="190"/>
      <c r="H68" s="54"/>
      <c r="K68" s="54"/>
      <c r="L68" s="54"/>
    </row>
    <row r="69" spans="1:12" ht="16.5" customHeight="1" x14ac:dyDescent="0.2">
      <c r="A69" s="188"/>
      <c r="B69" s="128"/>
      <c r="C69" s="68"/>
      <c r="D69" s="68"/>
      <c r="E69" s="128"/>
      <c r="F69" s="188"/>
      <c r="G69" s="188"/>
    </row>
    <row r="70" spans="1:12" ht="12.75" thickBot="1" x14ac:dyDescent="0.25">
      <c r="A70" s="188"/>
      <c r="B70" s="149" t="s">
        <v>42</v>
      </c>
      <c r="C70" s="72">
        <v>42369</v>
      </c>
      <c r="D70" s="63"/>
      <c r="E70" s="72">
        <v>42735</v>
      </c>
      <c r="F70" s="188"/>
      <c r="G70" s="188"/>
    </row>
    <row r="71" spans="1:12" x14ac:dyDescent="0.2">
      <c r="A71" s="188"/>
      <c r="B71" s="154" t="s">
        <v>41</v>
      </c>
      <c r="C71" s="1"/>
      <c r="D71" s="68"/>
      <c r="E71" s="117"/>
      <c r="F71" s="188"/>
      <c r="G71" s="188"/>
    </row>
    <row r="72" spans="1:12" x14ac:dyDescent="0.2">
      <c r="A72" s="188"/>
      <c r="B72" s="154" t="s">
        <v>40</v>
      </c>
      <c r="C72" s="4"/>
      <c r="D72" s="68"/>
      <c r="E72" s="132"/>
      <c r="F72" s="188"/>
      <c r="G72" s="188"/>
    </row>
    <row r="73" spans="1:12" x14ac:dyDescent="0.2">
      <c r="A73" s="188"/>
      <c r="B73" s="154" t="s">
        <v>39</v>
      </c>
      <c r="C73" s="4"/>
      <c r="D73" s="68"/>
      <c r="E73" s="132"/>
      <c r="F73" s="188"/>
      <c r="G73" s="188"/>
    </row>
    <row r="74" spans="1:12" x14ac:dyDescent="0.2">
      <c r="A74" s="188"/>
      <c r="B74" s="154" t="s">
        <v>38</v>
      </c>
      <c r="C74" s="4"/>
      <c r="D74" s="68"/>
      <c r="E74" s="132"/>
      <c r="F74" s="188"/>
      <c r="G74" s="188"/>
    </row>
    <row r="75" spans="1:12" x14ac:dyDescent="0.2">
      <c r="A75" s="188"/>
      <c r="B75" s="154" t="s">
        <v>37</v>
      </c>
      <c r="C75" s="2"/>
      <c r="D75" s="68"/>
      <c r="E75" s="187"/>
      <c r="F75" s="188"/>
      <c r="G75" s="188"/>
      <c r="H75" s="66"/>
    </row>
    <row r="76" spans="1:12" s="66" customFormat="1" x14ac:dyDescent="0.2">
      <c r="A76" s="190"/>
      <c r="B76" s="155" t="s">
        <v>36</v>
      </c>
      <c r="C76" s="73">
        <f>SUM(C71:C75)</f>
        <v>0</v>
      </c>
      <c r="D76" s="68"/>
      <c r="E76" s="129">
        <f>SUM(E71:E75)</f>
        <v>0</v>
      </c>
      <c r="F76" s="190"/>
      <c r="G76" s="190"/>
      <c r="H76" s="54"/>
      <c r="K76" s="54"/>
      <c r="L76" s="54"/>
    </row>
    <row r="77" spans="1:12" ht="7.5" customHeight="1" x14ac:dyDescent="0.2">
      <c r="A77" s="188"/>
      <c r="B77" s="128"/>
      <c r="C77" s="74"/>
      <c r="D77" s="75"/>
      <c r="E77" s="130"/>
      <c r="F77" s="188"/>
      <c r="G77" s="188"/>
    </row>
    <row r="78" spans="1:12" ht="11.25" customHeight="1" x14ac:dyDescent="0.2">
      <c r="A78" s="188"/>
      <c r="B78" s="156" t="s">
        <v>35</v>
      </c>
      <c r="C78" s="1"/>
      <c r="D78" s="75"/>
      <c r="E78" s="124"/>
      <c r="F78" s="188"/>
      <c r="G78" s="188"/>
    </row>
    <row r="79" spans="1:12" x14ac:dyDescent="0.2">
      <c r="A79" s="188"/>
      <c r="B79" s="157" t="s">
        <v>34</v>
      </c>
      <c r="C79" s="4"/>
      <c r="D79" s="75"/>
      <c r="E79" s="16"/>
      <c r="F79" s="188"/>
      <c r="G79" s="188"/>
    </row>
    <row r="80" spans="1:12" x14ac:dyDescent="0.2">
      <c r="A80" s="188"/>
      <c r="B80" s="158" t="s">
        <v>33</v>
      </c>
      <c r="C80" s="4"/>
      <c r="D80" s="75"/>
      <c r="E80" s="16"/>
      <c r="F80" s="188"/>
      <c r="G80" s="188"/>
    </row>
    <row r="81" spans="1:12" x14ac:dyDescent="0.2">
      <c r="A81" s="188"/>
      <c r="B81" s="158" t="s">
        <v>32</v>
      </c>
      <c r="C81" s="2"/>
      <c r="D81" s="75"/>
      <c r="E81" s="125"/>
      <c r="F81" s="188"/>
      <c r="G81" s="188"/>
      <c r="H81" s="66"/>
    </row>
    <row r="82" spans="1:12" s="66" customFormat="1" ht="10.5" customHeight="1" x14ac:dyDescent="0.2">
      <c r="A82" s="190"/>
      <c r="B82" s="155" t="s">
        <v>31</v>
      </c>
      <c r="C82" s="73">
        <f>SUM(C78:C81)</f>
        <v>0</v>
      </c>
      <c r="D82" s="68"/>
      <c r="E82" s="129">
        <f>SUM(E78:E81)</f>
        <v>0</v>
      </c>
      <c r="F82" s="190"/>
      <c r="G82" s="190"/>
      <c r="K82" s="54"/>
      <c r="L82" s="54"/>
    </row>
    <row r="83" spans="1:12" s="66" customFormat="1" ht="10.5" customHeight="1" x14ac:dyDescent="0.2">
      <c r="A83" s="190"/>
      <c r="B83" s="155"/>
      <c r="C83" s="73"/>
      <c r="D83" s="68"/>
      <c r="E83" s="129"/>
      <c r="F83" s="190"/>
      <c r="G83" s="190"/>
      <c r="K83" s="54"/>
      <c r="L83" s="54"/>
    </row>
    <row r="84" spans="1:12" s="66" customFormat="1" ht="10.5" customHeight="1" x14ac:dyDescent="0.2">
      <c r="A84" s="190"/>
      <c r="B84" s="155" t="s">
        <v>92</v>
      </c>
      <c r="C84" s="4"/>
      <c r="D84" s="68"/>
      <c r="E84" s="131"/>
      <c r="F84" s="190"/>
      <c r="G84" s="190"/>
      <c r="K84" s="54"/>
      <c r="L84" s="54"/>
    </row>
    <row r="85" spans="1:12" s="66" customFormat="1" ht="10.5" customHeight="1" x14ac:dyDescent="0.2">
      <c r="A85" s="190"/>
      <c r="B85" s="155"/>
      <c r="C85" s="73"/>
      <c r="D85" s="68"/>
      <c r="E85" s="129"/>
      <c r="F85" s="190"/>
      <c r="G85" s="190"/>
      <c r="K85" s="54"/>
      <c r="L85" s="54"/>
    </row>
    <row r="86" spans="1:12" s="66" customFormat="1" x14ac:dyDescent="0.2">
      <c r="A86" s="190"/>
      <c r="B86" s="155" t="s">
        <v>30</v>
      </c>
      <c r="C86" s="4"/>
      <c r="D86" s="68"/>
      <c r="E86" s="16"/>
      <c r="F86" s="190"/>
      <c r="G86" s="190"/>
      <c r="H86" s="54"/>
      <c r="K86" s="54"/>
      <c r="L86" s="54"/>
    </row>
    <row r="87" spans="1:12" ht="7.5" customHeight="1" x14ac:dyDescent="0.2">
      <c r="A87" s="188"/>
      <c r="B87" s="128"/>
      <c r="C87" s="74"/>
      <c r="D87" s="68"/>
      <c r="E87" s="130"/>
      <c r="F87" s="188"/>
      <c r="G87" s="188"/>
      <c r="H87" s="66"/>
    </row>
    <row r="88" spans="1:12" s="66" customFormat="1" x14ac:dyDescent="0.2">
      <c r="A88" s="190"/>
      <c r="B88" s="159" t="s">
        <v>29</v>
      </c>
      <c r="C88" s="73">
        <f>SUM(C76,C82,C84,C86)</f>
        <v>0</v>
      </c>
      <c r="D88" s="68"/>
      <c r="E88" s="129">
        <f>SUM(E76,E82,E84,E86)</f>
        <v>0</v>
      </c>
      <c r="F88" s="190"/>
      <c r="G88" s="190"/>
      <c r="H88" s="54"/>
      <c r="K88" s="54"/>
      <c r="L88" s="54"/>
    </row>
    <row r="89" spans="1:12" x14ac:dyDescent="0.2">
      <c r="A89" s="188"/>
      <c r="B89" s="160"/>
      <c r="C89" s="74"/>
      <c r="D89" s="68"/>
      <c r="E89" s="130"/>
      <c r="F89" s="188"/>
      <c r="G89" s="188"/>
      <c r="H89" s="66"/>
    </row>
    <row r="90" spans="1:12" s="66" customFormat="1" ht="24.75" customHeight="1" x14ac:dyDescent="0.2">
      <c r="A90" s="190"/>
      <c r="B90" s="161" t="s">
        <v>140</v>
      </c>
      <c r="C90" s="4"/>
      <c r="D90" s="68"/>
      <c r="E90" s="132"/>
      <c r="F90" s="190"/>
      <c r="G90" s="190"/>
      <c r="K90" s="54"/>
      <c r="L90" s="54"/>
    </row>
    <row r="91" spans="1:12" s="66" customFormat="1" x14ac:dyDescent="0.2">
      <c r="A91" s="190"/>
      <c r="B91" s="162" t="s">
        <v>28</v>
      </c>
      <c r="C91" s="4"/>
      <c r="D91" s="65"/>
      <c r="E91" s="16"/>
      <c r="F91" s="190"/>
      <c r="G91" s="190"/>
      <c r="K91" s="54"/>
      <c r="L91" s="54"/>
    </row>
    <row r="92" spans="1:12" s="66" customFormat="1" ht="24" x14ac:dyDescent="0.2">
      <c r="A92" s="190"/>
      <c r="B92" s="161" t="s">
        <v>27</v>
      </c>
      <c r="C92" s="4"/>
      <c r="D92" s="68"/>
      <c r="E92" s="131"/>
      <c r="F92" s="190"/>
      <c r="G92" s="190"/>
      <c r="K92" s="54"/>
      <c r="L92" s="54"/>
    </row>
    <row r="93" spans="1:12" s="66" customFormat="1" x14ac:dyDescent="0.2">
      <c r="A93" s="190"/>
      <c r="B93" s="161" t="s">
        <v>87</v>
      </c>
      <c r="C93" s="4"/>
      <c r="D93" s="68"/>
      <c r="E93" s="132"/>
      <c r="F93" s="190"/>
      <c r="G93" s="190"/>
      <c r="K93" s="54"/>
      <c r="L93" s="54"/>
    </row>
    <row r="94" spans="1:12" s="66" customFormat="1" x14ac:dyDescent="0.2">
      <c r="A94" s="190"/>
      <c r="B94" s="161" t="s">
        <v>26</v>
      </c>
      <c r="C94" s="4"/>
      <c r="D94" s="68"/>
      <c r="E94" s="132"/>
      <c r="F94" s="190"/>
      <c r="G94" s="190"/>
      <c r="K94" s="54"/>
      <c r="L94" s="54"/>
    </row>
    <row r="95" spans="1:12" s="66" customFormat="1" x14ac:dyDescent="0.2">
      <c r="A95" s="190"/>
      <c r="B95" s="161" t="s">
        <v>25</v>
      </c>
      <c r="C95" s="4"/>
      <c r="D95" s="68"/>
      <c r="E95" s="132"/>
      <c r="F95" s="190"/>
      <c r="G95" s="190"/>
      <c r="K95" s="54"/>
      <c r="L95" s="54"/>
    </row>
    <row r="96" spans="1:12" s="66" customFormat="1" x14ac:dyDescent="0.2">
      <c r="A96" s="190"/>
      <c r="B96" s="162" t="s">
        <v>24</v>
      </c>
      <c r="C96" s="4"/>
      <c r="D96" s="68"/>
      <c r="E96" s="132"/>
      <c r="F96" s="190"/>
      <c r="G96" s="190"/>
      <c r="K96" s="54"/>
      <c r="L96" s="54"/>
    </row>
    <row r="97" spans="1:12" s="66" customFormat="1" x14ac:dyDescent="0.2">
      <c r="A97" s="190"/>
      <c r="B97" s="161" t="s">
        <v>23</v>
      </c>
      <c r="C97" s="4"/>
      <c r="D97" s="68"/>
      <c r="E97" s="132"/>
      <c r="F97" s="190"/>
      <c r="G97" s="188"/>
      <c r="K97" s="54"/>
      <c r="L97" s="54"/>
    </row>
    <row r="98" spans="1:12" s="66" customFormat="1" ht="37.5" customHeight="1" x14ac:dyDescent="0.2">
      <c r="A98" s="190"/>
      <c r="B98" s="161" t="s">
        <v>133</v>
      </c>
      <c r="C98" s="15"/>
      <c r="D98" s="76"/>
      <c r="E98" s="118"/>
      <c r="F98" s="190"/>
      <c r="G98" s="188"/>
      <c r="K98" s="54"/>
      <c r="L98" s="54"/>
    </row>
    <row r="99" spans="1:12" s="66" customFormat="1" x14ac:dyDescent="0.2">
      <c r="A99" s="190"/>
      <c r="B99" s="151" t="s">
        <v>22</v>
      </c>
      <c r="C99" s="73">
        <f>SUM(C90,C92:C95,C97:C97)</f>
        <v>0</v>
      </c>
      <c r="D99" s="68"/>
      <c r="E99" s="129">
        <f>SUM(E90,E92:E95,E97:E97)</f>
        <v>0</v>
      </c>
      <c r="F99" s="190"/>
      <c r="G99" s="190"/>
      <c r="H99" s="54"/>
      <c r="K99" s="54"/>
      <c r="L99" s="54"/>
    </row>
    <row r="100" spans="1:12" ht="7.5" customHeight="1" x14ac:dyDescent="0.2">
      <c r="A100" s="188"/>
      <c r="B100" s="150"/>
      <c r="C100" s="74"/>
      <c r="D100" s="68"/>
      <c r="E100" s="130"/>
      <c r="F100" s="188"/>
      <c r="G100" s="188"/>
      <c r="H100" s="66"/>
    </row>
    <row r="101" spans="1:12" s="66" customFormat="1" x14ac:dyDescent="0.2">
      <c r="A101" s="190"/>
      <c r="B101" s="151" t="s">
        <v>21</v>
      </c>
      <c r="C101" s="48"/>
      <c r="D101" s="68"/>
      <c r="E101" s="131"/>
      <c r="F101" s="190"/>
      <c r="G101" s="190"/>
      <c r="K101" s="54"/>
      <c r="L101" s="54"/>
    </row>
    <row r="102" spans="1:12" s="66" customFormat="1" x14ac:dyDescent="0.2">
      <c r="A102" s="190"/>
      <c r="B102" s="151"/>
      <c r="C102" s="74"/>
      <c r="D102" s="68"/>
      <c r="E102" s="130"/>
      <c r="F102" s="190"/>
      <c r="G102" s="190"/>
      <c r="K102" s="54"/>
      <c r="L102" s="54"/>
    </row>
    <row r="103" spans="1:12" s="66" customFormat="1" x14ac:dyDescent="0.2">
      <c r="A103" s="190"/>
      <c r="B103" s="151" t="s">
        <v>93</v>
      </c>
      <c r="C103" s="5"/>
      <c r="D103" s="76"/>
      <c r="E103" s="15"/>
      <c r="F103" s="190"/>
      <c r="G103" s="190"/>
      <c r="H103" s="54"/>
      <c r="K103" s="54"/>
      <c r="L103" s="54"/>
    </row>
    <row r="104" spans="1:12" ht="7.5" customHeight="1" x14ac:dyDescent="0.2">
      <c r="A104" s="188"/>
      <c r="B104" s="150"/>
      <c r="C104" s="74"/>
      <c r="D104" s="68"/>
      <c r="E104" s="130"/>
      <c r="F104" s="188"/>
      <c r="G104" s="188"/>
    </row>
    <row r="105" spans="1:12" x14ac:dyDescent="0.2">
      <c r="A105" s="188"/>
      <c r="B105" s="152" t="s">
        <v>20</v>
      </c>
      <c r="C105" s="16"/>
      <c r="D105" s="76"/>
      <c r="E105" s="131"/>
      <c r="F105" s="188"/>
      <c r="G105" s="188"/>
    </row>
    <row r="106" spans="1:12" x14ac:dyDescent="0.2">
      <c r="A106" s="188"/>
      <c r="B106" s="163" t="s">
        <v>19</v>
      </c>
      <c r="C106" s="48"/>
      <c r="D106" s="76"/>
      <c r="E106" s="16"/>
      <c r="F106" s="188"/>
      <c r="G106" s="188"/>
    </row>
    <row r="107" spans="1:12" x14ac:dyDescent="0.2">
      <c r="A107" s="188"/>
      <c r="B107" s="152" t="s">
        <v>18</v>
      </c>
      <c r="C107" s="16"/>
      <c r="D107" s="76"/>
      <c r="E107" s="16"/>
      <c r="F107" s="188"/>
      <c r="G107" s="188"/>
    </row>
    <row r="108" spans="1:12" x14ac:dyDescent="0.2">
      <c r="A108" s="188"/>
      <c r="B108" s="163" t="s">
        <v>17</v>
      </c>
      <c r="C108" s="48"/>
      <c r="D108" s="75"/>
      <c r="E108" s="16"/>
      <c r="F108" s="188"/>
      <c r="G108" s="188"/>
    </row>
    <row r="109" spans="1:12" x14ac:dyDescent="0.2">
      <c r="A109" s="188"/>
      <c r="B109" s="164" t="s">
        <v>16</v>
      </c>
      <c r="C109" s="48"/>
      <c r="D109" s="75"/>
      <c r="E109" s="16"/>
      <c r="F109" s="188"/>
      <c r="G109" s="188"/>
      <c r="H109" s="66"/>
    </row>
    <row r="110" spans="1:12" s="66" customFormat="1" x14ac:dyDescent="0.2">
      <c r="A110" s="190"/>
      <c r="B110" s="151" t="s">
        <v>15</v>
      </c>
      <c r="C110" s="73">
        <f>SUM(C105,C107)</f>
        <v>0</v>
      </c>
      <c r="D110" s="68"/>
      <c r="E110" s="129">
        <f>SUM(E105,E107)</f>
        <v>0</v>
      </c>
      <c r="F110" s="190"/>
      <c r="G110" s="190"/>
      <c r="K110" s="54"/>
      <c r="L110" s="54"/>
    </row>
    <row r="111" spans="1:12" s="66" customFormat="1" x14ac:dyDescent="0.2">
      <c r="A111" s="190"/>
      <c r="B111" s="151"/>
      <c r="C111" s="73"/>
      <c r="D111" s="68"/>
      <c r="E111" s="129"/>
      <c r="F111" s="190"/>
      <c r="G111" s="190"/>
      <c r="K111" s="54"/>
      <c r="L111" s="54"/>
    </row>
    <row r="112" spans="1:12" s="66" customFormat="1" x14ac:dyDescent="0.2">
      <c r="A112" s="190"/>
      <c r="B112" s="151" t="s">
        <v>94</v>
      </c>
      <c r="C112" s="48"/>
      <c r="D112" s="68"/>
      <c r="E112" s="131"/>
      <c r="F112" s="190"/>
      <c r="G112" s="190"/>
      <c r="K112" s="54"/>
      <c r="L112" s="54"/>
    </row>
    <row r="113" spans="1:12" s="66" customFormat="1" ht="7.5" customHeight="1" x14ac:dyDescent="0.2">
      <c r="A113" s="190"/>
      <c r="B113" s="151"/>
      <c r="C113" s="73"/>
      <c r="D113" s="68"/>
      <c r="E113" s="129"/>
      <c r="F113" s="190"/>
      <c r="G113" s="190"/>
      <c r="K113" s="54"/>
      <c r="L113" s="54"/>
    </row>
    <row r="114" spans="1:12" s="66" customFormat="1" x14ac:dyDescent="0.2">
      <c r="A114" s="190"/>
      <c r="B114" s="151" t="s">
        <v>14</v>
      </c>
      <c r="C114" s="47"/>
      <c r="D114" s="68"/>
      <c r="E114" s="131"/>
      <c r="F114" s="190"/>
      <c r="G114" s="190"/>
      <c r="H114" s="54"/>
      <c r="K114" s="54"/>
      <c r="L114" s="54"/>
    </row>
    <row r="115" spans="1:12" ht="7.5" customHeight="1" x14ac:dyDescent="0.2">
      <c r="A115" s="188"/>
      <c r="B115" s="128"/>
      <c r="C115" s="74"/>
      <c r="D115" s="68"/>
      <c r="E115" s="130"/>
      <c r="F115" s="188"/>
      <c r="G115" s="188"/>
      <c r="H115" s="66"/>
    </row>
    <row r="116" spans="1:12" s="66" customFormat="1" x14ac:dyDescent="0.2">
      <c r="A116" s="190"/>
      <c r="B116" s="151" t="s">
        <v>13</v>
      </c>
      <c r="C116" s="73">
        <f>SUM(C99,C101,C103,C110,C112,C114)</f>
        <v>0</v>
      </c>
      <c r="D116" s="68"/>
      <c r="E116" s="129">
        <f>SUM(E99,E101,E103,E110,E112,E114)</f>
        <v>0</v>
      </c>
      <c r="F116" s="190"/>
      <c r="G116" s="190"/>
      <c r="K116" s="54"/>
      <c r="L116" s="54"/>
    </row>
    <row r="117" spans="1:12" s="66" customFormat="1" x14ac:dyDescent="0.2">
      <c r="A117" s="190"/>
      <c r="B117" s="151"/>
      <c r="C117" s="77"/>
      <c r="D117" s="68"/>
      <c r="E117" s="133"/>
      <c r="F117" s="190"/>
      <c r="G117" s="190"/>
      <c r="K117" s="54"/>
      <c r="L117" s="54"/>
    </row>
    <row r="118" spans="1:12" s="66" customFormat="1" x14ac:dyDescent="0.2">
      <c r="A118" s="190"/>
      <c r="B118" s="151" t="s">
        <v>12</v>
      </c>
      <c r="C118" s="78" t="str">
        <f>IF(ROUND((C88-C116)/2,1)=0,"Balansas",C88-C116)</f>
        <v>Balansas</v>
      </c>
      <c r="D118" s="68"/>
      <c r="E118" s="134" t="str">
        <f>IF(ROUND((E88-E116)/2,1)=0,"Balansas",E88-E116)</f>
        <v>Balansas</v>
      </c>
      <c r="F118" s="190"/>
      <c r="G118" s="190"/>
      <c r="H118" s="54"/>
      <c r="K118" s="54"/>
      <c r="L118" s="54"/>
    </row>
    <row r="119" spans="1:12" x14ac:dyDescent="0.2">
      <c r="A119" s="188"/>
      <c r="B119" s="128"/>
      <c r="C119" s="68"/>
      <c r="D119" s="68"/>
      <c r="E119" s="128"/>
      <c r="F119" s="188"/>
      <c r="G119" s="188"/>
    </row>
    <row r="120" spans="1:12" x14ac:dyDescent="0.2">
      <c r="A120" s="188"/>
      <c r="B120" s="128"/>
      <c r="C120" s="68"/>
      <c r="D120" s="68"/>
      <c r="E120" s="128"/>
      <c r="F120" s="188"/>
      <c r="G120" s="188"/>
    </row>
    <row r="121" spans="1:12" x14ac:dyDescent="0.2">
      <c r="A121" s="188"/>
      <c r="B121" s="165" t="s">
        <v>151</v>
      </c>
      <c r="C121" s="87"/>
      <c r="D121" s="76"/>
      <c r="E121" s="135"/>
      <c r="F121" s="188"/>
      <c r="G121" s="188"/>
    </row>
    <row r="122" spans="1:12" x14ac:dyDescent="0.2">
      <c r="A122" s="188"/>
      <c r="B122" s="128"/>
      <c r="C122" s="68"/>
      <c r="D122" s="68"/>
      <c r="E122" s="128"/>
      <c r="F122" s="188"/>
      <c r="G122" s="188"/>
    </row>
    <row r="123" spans="1:12" x14ac:dyDescent="0.2">
      <c r="A123" s="188"/>
      <c r="B123" s="150"/>
      <c r="C123" s="68"/>
      <c r="D123" s="68"/>
      <c r="E123" s="128"/>
      <c r="F123" s="188"/>
      <c r="G123" s="188"/>
    </row>
    <row r="124" spans="1:12" ht="12.75" thickBot="1" x14ac:dyDescent="0.25">
      <c r="A124" s="188"/>
      <c r="B124" s="149" t="s">
        <v>11</v>
      </c>
      <c r="C124" s="63" t="str">
        <f>C53</f>
        <v>2015 metai</v>
      </c>
      <c r="D124" s="63"/>
      <c r="E124" s="63" t="str">
        <f>E53</f>
        <v>2016 metai</v>
      </c>
      <c r="F124" s="188"/>
      <c r="G124" s="188"/>
    </row>
    <row r="125" spans="1:12" x14ac:dyDescent="0.2">
      <c r="A125" s="188"/>
      <c r="B125" s="166" t="s">
        <v>153</v>
      </c>
      <c r="C125" s="95" t="s">
        <v>152</v>
      </c>
      <c r="D125" s="79"/>
      <c r="E125" s="136"/>
      <c r="F125" s="188"/>
      <c r="G125" s="188"/>
    </row>
    <row r="126" spans="1:12" x14ac:dyDescent="0.2">
      <c r="A126" s="188"/>
      <c r="B126" s="167"/>
      <c r="C126" s="79"/>
      <c r="D126" s="79"/>
      <c r="E126" s="79"/>
      <c r="F126" s="188"/>
      <c r="G126" s="188"/>
    </row>
    <row r="127" spans="1:12" ht="24" x14ac:dyDescent="0.2">
      <c r="A127" s="188"/>
      <c r="B127" s="168" t="s">
        <v>10</v>
      </c>
      <c r="C127" s="48"/>
      <c r="D127" s="68"/>
      <c r="E127" s="131"/>
      <c r="F127" s="188"/>
      <c r="G127" s="188"/>
    </row>
    <row r="128" spans="1:12" ht="9" customHeight="1" x14ac:dyDescent="0.2">
      <c r="A128" s="188"/>
      <c r="B128" s="128"/>
      <c r="C128" s="74"/>
      <c r="D128" s="80"/>
      <c r="E128" s="130"/>
      <c r="F128" s="188"/>
      <c r="G128" s="188"/>
    </row>
    <row r="129" spans="1:7" ht="24" x14ac:dyDescent="0.2">
      <c r="A129" s="188"/>
      <c r="B129" s="169" t="s">
        <v>141</v>
      </c>
      <c r="C129" s="47"/>
      <c r="D129" s="76"/>
      <c r="E129" s="131"/>
      <c r="F129" s="188"/>
      <c r="G129" s="188"/>
    </row>
    <row r="130" spans="1:7" x14ac:dyDescent="0.2">
      <c r="A130" s="188"/>
      <c r="B130" s="128"/>
      <c r="C130" s="80"/>
      <c r="D130" s="80"/>
      <c r="E130" s="13"/>
      <c r="F130" s="188"/>
      <c r="G130" s="188"/>
    </row>
    <row r="131" spans="1:7" ht="12.75" thickBot="1" x14ac:dyDescent="0.25">
      <c r="A131" s="188"/>
      <c r="B131" s="149" t="s">
        <v>9</v>
      </c>
      <c r="C131" s="63" t="str">
        <f>C53</f>
        <v>2015 metai</v>
      </c>
      <c r="D131" s="63"/>
      <c r="E131" s="63" t="str">
        <f>E53</f>
        <v>2016 metai</v>
      </c>
      <c r="F131" s="188"/>
      <c r="G131" s="188"/>
    </row>
    <row r="132" spans="1:7" x14ac:dyDescent="0.2">
      <c r="A132" s="188"/>
      <c r="B132" s="170" t="s">
        <v>158</v>
      </c>
      <c r="C132" s="4"/>
      <c r="D132" s="64"/>
      <c r="E132" s="16"/>
      <c r="F132" s="188"/>
      <c r="G132" s="188"/>
    </row>
    <row r="133" spans="1:7" x14ac:dyDescent="0.2">
      <c r="A133" s="188"/>
      <c r="B133" s="171" t="s">
        <v>142</v>
      </c>
      <c r="C133" s="48"/>
      <c r="D133" s="75"/>
      <c r="E133" s="16"/>
      <c r="F133" s="188"/>
      <c r="G133" s="188"/>
    </row>
    <row r="134" spans="1:7" x14ac:dyDescent="0.2">
      <c r="A134" s="188"/>
      <c r="B134" s="170" t="s">
        <v>159</v>
      </c>
      <c r="C134" s="48"/>
      <c r="D134" s="68"/>
      <c r="E134" s="132"/>
      <c r="F134" s="188"/>
      <c r="G134" s="188"/>
    </row>
    <row r="135" spans="1:7" x14ac:dyDescent="0.2">
      <c r="A135" s="188"/>
      <c r="B135" s="170" t="s">
        <v>160</v>
      </c>
      <c r="C135" s="48"/>
      <c r="D135" s="68"/>
      <c r="E135" s="132"/>
      <c r="F135" s="188"/>
      <c r="G135" s="188"/>
    </row>
    <row r="136" spans="1:7" ht="25.5" customHeight="1" x14ac:dyDescent="0.2">
      <c r="A136" s="188"/>
      <c r="B136" s="172" t="s">
        <v>8</v>
      </c>
      <c r="C136" s="68"/>
      <c r="D136" s="80"/>
      <c r="E136" s="128"/>
      <c r="F136" s="188"/>
      <c r="G136" s="188"/>
    </row>
    <row r="137" spans="1:7" ht="12" customHeight="1" thickBot="1" x14ac:dyDescent="0.25">
      <c r="A137" s="188"/>
      <c r="B137" s="173"/>
      <c r="C137" s="81"/>
      <c r="D137" s="81"/>
      <c r="E137" s="81"/>
      <c r="F137" s="188"/>
      <c r="G137" s="188"/>
    </row>
    <row r="138" spans="1:7" ht="12" customHeight="1" thickBot="1" x14ac:dyDescent="0.25">
      <c r="A138" s="188"/>
      <c r="B138" s="149" t="s">
        <v>6</v>
      </c>
      <c r="C138" s="63"/>
      <c r="D138" s="63"/>
      <c r="E138" s="63"/>
      <c r="F138" s="188"/>
      <c r="G138" s="188"/>
    </row>
    <row r="139" spans="1:7" ht="86.25" customHeight="1" x14ac:dyDescent="0.2">
      <c r="A139" s="188"/>
      <c r="B139" s="178" t="s">
        <v>5</v>
      </c>
      <c r="C139" s="261"/>
      <c r="D139" s="261"/>
      <c r="E139" s="262"/>
      <c r="F139" s="188"/>
      <c r="G139" s="188"/>
    </row>
    <row r="140" spans="1:7" x14ac:dyDescent="0.2">
      <c r="A140" s="188"/>
      <c r="B140" s="13"/>
      <c r="C140" s="68"/>
      <c r="D140" s="68"/>
      <c r="E140" s="128"/>
      <c r="F140" s="188"/>
      <c r="G140" s="188"/>
    </row>
    <row r="141" spans="1:7" ht="12.75" thickBot="1" x14ac:dyDescent="0.25">
      <c r="A141" s="188"/>
      <c r="B141" s="192"/>
      <c r="C141" s="82"/>
      <c r="D141" s="82"/>
      <c r="E141" s="82"/>
      <c r="F141" s="188"/>
      <c r="G141" s="188"/>
    </row>
    <row r="142" spans="1:7" ht="13.5" customHeight="1" x14ac:dyDescent="0.2">
      <c r="A142" s="188"/>
      <c r="B142" s="128"/>
      <c r="C142" s="68"/>
      <c r="D142" s="68"/>
      <c r="E142" s="128"/>
      <c r="F142" s="188"/>
      <c r="G142" s="188"/>
    </row>
    <row r="143" spans="1:7" x14ac:dyDescent="0.2">
      <c r="A143" s="188"/>
      <c r="B143" s="179" t="s">
        <v>4</v>
      </c>
      <c r="C143" s="84"/>
      <c r="D143" s="84"/>
      <c r="E143" s="138"/>
      <c r="F143" s="188"/>
      <c r="G143" s="188"/>
    </row>
    <row r="144" spans="1:7" x14ac:dyDescent="0.2">
      <c r="A144" s="188"/>
      <c r="B144" s="128" t="s">
        <v>3</v>
      </c>
      <c r="C144" s="267"/>
      <c r="D144" s="267"/>
      <c r="E144" s="267"/>
      <c r="F144" s="188"/>
      <c r="G144" s="188"/>
    </row>
    <row r="145" spans="1:7" x14ac:dyDescent="0.2">
      <c r="A145" s="188"/>
      <c r="B145" s="128" t="s">
        <v>2</v>
      </c>
      <c r="C145" s="268"/>
      <c r="D145" s="268"/>
      <c r="E145" s="268"/>
      <c r="F145" s="188"/>
      <c r="G145" s="188"/>
    </row>
    <row r="146" spans="1:7" ht="24" x14ac:dyDescent="0.2">
      <c r="A146" s="188"/>
      <c r="B146" s="180" t="s">
        <v>1</v>
      </c>
      <c r="C146" s="259"/>
      <c r="D146" s="259"/>
      <c r="E146" s="259"/>
      <c r="F146" s="188"/>
      <c r="G146" s="188"/>
    </row>
    <row r="147" spans="1:7" ht="30" customHeight="1" x14ac:dyDescent="0.2">
      <c r="A147" s="188"/>
      <c r="B147" s="181" t="s">
        <v>0</v>
      </c>
      <c r="C147" s="280"/>
      <c r="D147" s="280"/>
      <c r="E147" s="260"/>
      <c r="F147" s="188"/>
      <c r="G147" s="188"/>
    </row>
    <row r="148" spans="1:7" ht="1.9" customHeight="1" x14ac:dyDescent="0.2">
      <c r="A148" s="188"/>
      <c r="B148" s="188"/>
      <c r="C148" s="188"/>
      <c r="D148" s="188"/>
      <c r="E148" s="191"/>
      <c r="F148" s="182"/>
      <c r="G148" s="182"/>
    </row>
    <row r="149" spans="1:7" ht="8.25" customHeight="1" x14ac:dyDescent="0.2">
      <c r="A149" s="188"/>
      <c r="B149" s="188"/>
      <c r="C149" s="188"/>
      <c r="D149" s="188"/>
      <c r="E149" s="188"/>
      <c r="F149" s="188"/>
      <c r="G149" s="188"/>
    </row>
  </sheetData>
  <sheetProtection password="DF8B" sheet="1" selectLockedCells="1"/>
  <dataConsolidate/>
  <mergeCells count="33"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145:E145"/>
    <mergeCell ref="C146:E146"/>
    <mergeCell ref="C147:E147"/>
    <mergeCell ref="C50:E50"/>
    <mergeCell ref="C51:E51"/>
    <mergeCell ref="C52:E52"/>
    <mergeCell ref="C139:E139"/>
    <mergeCell ref="C144:E144"/>
  </mergeCells>
  <conditionalFormatting sqref="E118 C118">
    <cfRule type="cellIs" dxfId="0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/>
    <dataValidation allowBlank="1" showErrorMessage="1" prompt="Nurodykite pilną įmonės pavadinimą, pvz. Akcinė bendrovė „Pavyzdys“ ar Valstybės įmonė „Pavyzdys“" sqref="C9:E9"/>
    <dataValidation type="whole" allowBlank="1" showErrorMessage="1" prompt="Nurodykite identifikacinį numerį (juridinio asmens kodą)" sqref="D27:E27 C27:C28">
      <formula1>0</formula1>
      <formula2>9999999999999990000</formula2>
    </dataValidation>
    <dataValidation allowBlank="1" showErrorMessage="1" prompt="Nurodykite įmonės teisinę formą (AB, UAB, VĮ), pasirinkdami iš sąrašo" sqref="C10:E10"/>
    <dataValidation allowBlank="1" showErrorMessage="1" prompt="Nurodykite įmonės teisinį statusą. Jei neatitinka nei vieno iš pateiktų sąraše, pasirinkite „-“" sqref="C14:E14"/>
    <dataValidation allowBlank="1" showErrorMessage="1" sqref="B51:B52"/>
    <dataValidation allowBlank="1" showErrorMessage="1" prompt="Nurodykite įmonės direktoriaus (generalinio direktoriaus) vardą ir pavardę. VĮ miškų urėdijų prašome nurodyti miškų urėdo vardą ir pavardę. Pareigų nurodyti nereikia." sqref="C31:E31"/>
    <dataValidation allowBlank="1" showErrorMessage="1" prompt="Nurodykite įmonės vyr. finansininko (vyr. buhalterio) vardą ir pavardę. Pareigų nurodyti nereikia." sqref="C32:E32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O97"/>
  <sheetViews>
    <sheetView view="pageBreakPreview" topLeftCell="A49" zoomScaleNormal="80" zoomScaleSheetLayoutView="100" workbookViewId="0">
      <selection activeCell="F89" sqref="F89:L89"/>
    </sheetView>
  </sheetViews>
  <sheetFormatPr defaultColWidth="9.140625" defaultRowHeight="15" x14ac:dyDescent="0.25"/>
  <cols>
    <col min="1" max="1" width="1.42578125" style="21" customWidth="1"/>
    <col min="2" max="2" width="1.7109375" style="21" customWidth="1"/>
    <col min="3" max="3" width="7.28515625" style="21" customWidth="1"/>
    <col min="4" max="4" width="30.5703125" style="21" customWidth="1"/>
    <col min="5" max="5" width="38.28515625" style="21" customWidth="1"/>
    <col min="6" max="6" width="13.7109375" style="21" customWidth="1"/>
    <col min="7" max="8" width="2.7109375" style="21" customWidth="1"/>
    <col min="9" max="9" width="7.28515625" style="21" customWidth="1"/>
    <col min="10" max="10" width="30.5703125" style="21" customWidth="1"/>
    <col min="11" max="11" width="38.28515625" style="21" customWidth="1"/>
    <col min="12" max="12" width="13.7109375" style="21" customWidth="1"/>
    <col min="13" max="13" width="2.7109375" style="21" customWidth="1"/>
    <col min="14" max="14" width="3.7109375" style="21" customWidth="1"/>
    <col min="15" max="15" width="9.140625" style="21" hidden="1" customWidth="1"/>
    <col min="16" max="16384" width="9.140625" style="21"/>
  </cols>
  <sheetData>
    <row r="1" spans="2:15" ht="9" customHeight="1" x14ac:dyDescent="0.3">
      <c r="C1" s="195"/>
      <c r="D1" s="196"/>
      <c r="E1" s="196"/>
      <c r="F1" s="196"/>
      <c r="G1" s="196"/>
      <c r="H1" s="196"/>
      <c r="I1" s="196"/>
      <c r="J1" s="196"/>
      <c r="K1" s="196"/>
      <c r="L1" s="196"/>
      <c r="M1" s="197"/>
    </row>
    <row r="2" spans="2:15" ht="12" customHeight="1" x14ac:dyDescent="0.3">
      <c r="B2" s="23"/>
      <c r="C2" s="198"/>
      <c r="D2" s="199"/>
      <c r="E2" s="199"/>
      <c r="F2" s="200"/>
      <c r="G2" s="200"/>
      <c r="H2" s="201"/>
      <c r="I2" s="202"/>
      <c r="J2" s="199"/>
      <c r="K2" s="199"/>
      <c r="L2" s="200"/>
      <c r="M2" s="200"/>
    </row>
    <row r="3" spans="2:15" ht="28.5" customHeight="1" x14ac:dyDescent="0.25">
      <c r="B3" s="23"/>
      <c r="C3" s="203"/>
      <c r="D3" s="22"/>
      <c r="E3" s="22"/>
      <c r="F3" s="22"/>
      <c r="G3" s="22"/>
      <c r="H3" s="24"/>
      <c r="I3" s="22"/>
      <c r="J3" s="22"/>
      <c r="K3" s="332" t="s">
        <v>162</v>
      </c>
      <c r="L3" s="333"/>
      <c r="M3" s="35"/>
    </row>
    <row r="4" spans="2:15" ht="15" customHeight="1" x14ac:dyDescent="0.3">
      <c r="B4" s="23"/>
      <c r="C4" s="203"/>
      <c r="D4" s="22"/>
      <c r="E4" s="22"/>
      <c r="F4" s="22"/>
      <c r="G4" s="22"/>
      <c r="H4" s="24"/>
      <c r="I4" s="22"/>
      <c r="J4" s="22"/>
      <c r="K4" s="103" t="s">
        <v>164</v>
      </c>
      <c r="L4" s="102"/>
      <c r="M4" s="35"/>
    </row>
    <row r="5" spans="2:15" ht="15" customHeight="1" x14ac:dyDescent="0.3">
      <c r="B5" s="23"/>
      <c r="C5" s="203"/>
      <c r="D5" s="22"/>
      <c r="E5" s="22"/>
      <c r="F5" s="22"/>
      <c r="G5" s="22"/>
      <c r="H5" s="24"/>
      <c r="I5" s="22"/>
      <c r="J5" s="22"/>
      <c r="K5" s="22"/>
      <c r="L5" s="35"/>
      <c r="M5" s="35"/>
    </row>
    <row r="6" spans="2:15" ht="15" customHeight="1" x14ac:dyDescent="0.25">
      <c r="B6" s="23"/>
      <c r="C6" s="338" t="s">
        <v>165</v>
      </c>
      <c r="D6" s="339"/>
      <c r="E6" s="339"/>
      <c r="F6" s="339"/>
      <c r="G6" s="339"/>
      <c r="H6" s="339"/>
      <c r="I6" s="339"/>
      <c r="J6" s="339"/>
      <c r="K6" s="339"/>
      <c r="L6" s="339"/>
      <c r="M6" s="340"/>
    </row>
    <row r="7" spans="2:15" ht="15" customHeight="1" x14ac:dyDescent="0.3">
      <c r="B7" s="23"/>
      <c r="C7" s="203"/>
      <c r="D7" s="22"/>
      <c r="E7" s="22"/>
      <c r="F7" s="22"/>
      <c r="G7" s="22"/>
      <c r="H7" s="24"/>
      <c r="I7" s="22"/>
      <c r="J7" s="22"/>
      <c r="K7" s="22"/>
      <c r="L7" s="35"/>
      <c r="M7" s="35"/>
    </row>
    <row r="8" spans="2:15" ht="14.45" x14ac:dyDescent="0.3">
      <c r="B8" s="23"/>
      <c r="C8" s="204"/>
      <c r="D8" s="22"/>
      <c r="E8" s="22"/>
      <c r="F8" s="22"/>
      <c r="G8" s="22"/>
      <c r="H8" s="24"/>
      <c r="I8" s="22"/>
      <c r="J8" s="22"/>
      <c r="K8" s="22"/>
      <c r="L8" s="22"/>
      <c r="M8" s="35"/>
    </row>
    <row r="9" spans="2:15" ht="15.75" thickBot="1" x14ac:dyDescent="0.3">
      <c r="B9" s="23"/>
      <c r="C9" s="334" t="s">
        <v>86</v>
      </c>
      <c r="D9" s="335"/>
      <c r="E9" s="336" t="str">
        <f>'Finansiniai duomenys'!C8</f>
        <v>UAB Kėdainių butai</v>
      </c>
      <c r="F9" s="336"/>
      <c r="G9" s="336"/>
      <c r="H9" s="336"/>
      <c r="I9" s="336"/>
      <c r="J9" s="336"/>
      <c r="K9" s="22"/>
      <c r="L9" s="22"/>
      <c r="M9" s="35"/>
    </row>
    <row r="10" spans="2:15" ht="15.75" thickBot="1" x14ac:dyDescent="0.3">
      <c r="B10" s="23"/>
      <c r="C10" s="334" t="s">
        <v>85</v>
      </c>
      <c r="D10" s="335"/>
      <c r="E10" s="337" t="str">
        <f>'Finansiniai duomenys'!C9</f>
        <v>Uždaroji akcinė bendrovė (UAB)</v>
      </c>
      <c r="F10" s="337"/>
      <c r="G10" s="337"/>
      <c r="H10" s="337"/>
      <c r="I10" s="337"/>
      <c r="J10" s="337"/>
      <c r="K10" s="22"/>
      <c r="L10" s="22"/>
      <c r="M10" s="35"/>
    </row>
    <row r="11" spans="2:15" ht="15.75" thickBot="1" x14ac:dyDescent="0.3">
      <c r="B11" s="23"/>
      <c r="C11" s="334" t="s">
        <v>69</v>
      </c>
      <c r="D11" s="335"/>
      <c r="E11" s="337">
        <f>'Finansiniai duomenys'!C10</f>
        <v>161130867</v>
      </c>
      <c r="F11" s="337"/>
      <c r="G11" s="337"/>
      <c r="H11" s="337"/>
      <c r="I11" s="337"/>
      <c r="J11" s="337"/>
      <c r="K11" s="22"/>
      <c r="L11" s="22"/>
      <c r="M11" s="35"/>
    </row>
    <row r="12" spans="2:15" ht="14.45" x14ac:dyDescent="0.3">
      <c r="B12" s="23"/>
      <c r="C12" s="194"/>
      <c r="D12" s="22"/>
      <c r="E12" s="22"/>
      <c r="F12" s="25"/>
      <c r="G12" s="25"/>
      <c r="H12" s="26"/>
      <c r="I12" s="22"/>
      <c r="J12" s="22"/>
      <c r="K12" s="22"/>
      <c r="L12" s="22"/>
      <c r="M12" s="35"/>
    </row>
    <row r="13" spans="2:15" ht="28.5" customHeight="1" x14ac:dyDescent="0.25">
      <c r="B13" s="23"/>
      <c r="C13" s="295" t="s">
        <v>134</v>
      </c>
      <c r="D13" s="296"/>
      <c r="E13" s="296"/>
      <c r="F13" s="297" t="s">
        <v>137</v>
      </c>
      <c r="G13" s="297"/>
      <c r="H13" s="297"/>
      <c r="I13" s="297"/>
      <c r="J13" s="297"/>
      <c r="K13" s="297"/>
      <c r="L13" s="298"/>
      <c r="M13" s="35"/>
      <c r="O13" s="21" t="s">
        <v>135</v>
      </c>
    </row>
    <row r="14" spans="2:15" x14ac:dyDescent="0.25">
      <c r="B14" s="23"/>
      <c r="C14" s="299" t="s">
        <v>139</v>
      </c>
      <c r="D14" s="300"/>
      <c r="E14" s="300"/>
      <c r="F14" s="301"/>
      <c r="G14" s="301"/>
      <c r="H14" s="301"/>
      <c r="I14" s="301"/>
      <c r="J14" s="301"/>
      <c r="K14" s="301"/>
      <c r="L14" s="302"/>
      <c r="M14" s="35"/>
      <c r="O14" s="21" t="s">
        <v>138</v>
      </c>
    </row>
    <row r="15" spans="2:15" x14ac:dyDescent="0.25">
      <c r="B15" s="23"/>
      <c r="C15" s="194"/>
      <c r="D15" s="22"/>
      <c r="E15" s="22"/>
      <c r="F15" s="22"/>
      <c r="G15" s="22"/>
      <c r="H15" s="24"/>
      <c r="I15" s="22"/>
      <c r="J15" s="22"/>
      <c r="K15" s="22"/>
      <c r="L15" s="22"/>
      <c r="M15" s="35"/>
      <c r="O15" s="21" t="s">
        <v>136</v>
      </c>
    </row>
    <row r="16" spans="2:15" ht="14.45" x14ac:dyDescent="0.3">
      <c r="B16" s="23"/>
      <c r="C16" s="194"/>
      <c r="D16" s="22"/>
      <c r="E16" s="22"/>
      <c r="F16" s="22"/>
      <c r="G16" s="22"/>
      <c r="H16" s="24"/>
      <c r="I16" s="22"/>
      <c r="J16" s="22"/>
      <c r="K16" s="22"/>
      <c r="L16" s="22"/>
      <c r="M16" s="35"/>
      <c r="O16" s="21" t="s">
        <v>137</v>
      </c>
    </row>
    <row r="17" spans="2:13" ht="26.45" customHeight="1" x14ac:dyDescent="0.25">
      <c r="B17" s="23"/>
      <c r="C17" s="295" t="s">
        <v>437</v>
      </c>
      <c r="D17" s="305"/>
      <c r="E17" s="306"/>
      <c r="F17" s="308"/>
      <c r="G17" s="36"/>
      <c r="H17" s="37"/>
      <c r="I17" s="296" t="s">
        <v>442</v>
      </c>
      <c r="J17" s="305"/>
      <c r="K17" s="306" t="s">
        <v>409</v>
      </c>
      <c r="L17" s="307"/>
      <c r="M17" s="205"/>
    </row>
    <row r="18" spans="2:13" ht="26.45" customHeight="1" thickBot="1" x14ac:dyDescent="0.3">
      <c r="B18" s="23"/>
      <c r="C18" s="321" t="s">
        <v>438</v>
      </c>
      <c r="D18" s="311"/>
      <c r="E18" s="311"/>
      <c r="F18" s="312"/>
      <c r="G18" s="38"/>
      <c r="H18" s="37"/>
      <c r="I18" s="310" t="s">
        <v>443</v>
      </c>
      <c r="J18" s="311"/>
      <c r="K18" s="311"/>
      <c r="L18" s="312"/>
      <c r="M18" s="206"/>
    </row>
    <row r="19" spans="2:13" ht="40.5" customHeight="1" thickBot="1" x14ac:dyDescent="0.3">
      <c r="B19" s="23"/>
      <c r="C19" s="295" t="s">
        <v>439</v>
      </c>
      <c r="D19" s="296"/>
      <c r="E19" s="326"/>
      <c r="F19" s="327"/>
      <c r="G19" s="39"/>
      <c r="H19" s="24"/>
      <c r="I19" s="296" t="s">
        <v>444</v>
      </c>
      <c r="J19" s="296"/>
      <c r="K19" s="303"/>
      <c r="L19" s="304"/>
      <c r="M19" s="205"/>
    </row>
    <row r="20" spans="2:13" ht="40.5" customHeight="1" x14ac:dyDescent="0.25">
      <c r="B20" s="23"/>
      <c r="C20" s="295" t="s">
        <v>101</v>
      </c>
      <c r="D20" s="296"/>
      <c r="E20" s="309"/>
      <c r="F20" s="328"/>
      <c r="G20" s="36"/>
      <c r="H20" s="24"/>
      <c r="I20" s="296" t="s">
        <v>101</v>
      </c>
      <c r="J20" s="296"/>
      <c r="K20" s="309"/>
      <c r="L20" s="309"/>
      <c r="M20" s="205"/>
    </row>
    <row r="21" spans="2:13" ht="14.45" x14ac:dyDescent="0.3">
      <c r="B21" s="23"/>
      <c r="C21" s="194"/>
      <c r="D21" s="22"/>
      <c r="E21" s="22"/>
      <c r="F21" s="25"/>
      <c r="G21" s="40"/>
      <c r="H21" s="37"/>
      <c r="I21" s="22"/>
      <c r="J21" s="22"/>
      <c r="K21" s="22"/>
      <c r="L21" s="22"/>
      <c r="M21" s="35"/>
    </row>
    <row r="22" spans="2:13" ht="14.45" x14ac:dyDescent="0.3">
      <c r="B22" s="23"/>
      <c r="C22" s="194"/>
      <c r="D22" s="22"/>
      <c r="E22" s="22"/>
      <c r="F22" s="25"/>
      <c r="G22" s="40"/>
      <c r="H22" s="37"/>
      <c r="I22" s="22"/>
      <c r="J22" s="22"/>
      <c r="K22" s="22"/>
      <c r="L22" s="22"/>
      <c r="M22" s="35"/>
    </row>
    <row r="23" spans="2:13" x14ac:dyDescent="0.25">
      <c r="B23" s="23"/>
      <c r="C23" s="322" t="s">
        <v>440</v>
      </c>
      <c r="D23" s="317"/>
      <c r="E23" s="317"/>
      <c r="F23" s="323"/>
      <c r="G23" s="29"/>
      <c r="H23" s="37"/>
      <c r="I23" s="317" t="s">
        <v>413</v>
      </c>
      <c r="J23" s="317"/>
      <c r="K23" s="317"/>
      <c r="L23" s="317"/>
      <c r="M23" s="207"/>
    </row>
    <row r="24" spans="2:13" ht="14.45" x14ac:dyDescent="0.3">
      <c r="B24" s="23"/>
      <c r="C24" s="208"/>
      <c r="D24" s="31"/>
      <c r="E24" s="31"/>
      <c r="F24" s="30"/>
      <c r="G24" s="29"/>
      <c r="H24" s="37"/>
      <c r="I24" s="31"/>
      <c r="J24" s="31"/>
      <c r="K24" s="31"/>
      <c r="L24" s="31"/>
      <c r="M24" s="207"/>
    </row>
    <row r="25" spans="2:13" x14ac:dyDescent="0.25">
      <c r="B25" s="23"/>
      <c r="C25" s="324" t="s">
        <v>441</v>
      </c>
      <c r="D25" s="318"/>
      <c r="E25" s="318"/>
      <c r="F25" s="325"/>
      <c r="G25" s="41"/>
      <c r="H25" s="37"/>
      <c r="I25" s="318" t="s">
        <v>445</v>
      </c>
      <c r="J25" s="318"/>
      <c r="K25" s="318"/>
      <c r="L25" s="318"/>
      <c r="M25" s="209"/>
    </row>
    <row r="26" spans="2:13" ht="36" x14ac:dyDescent="0.25">
      <c r="B26" s="23"/>
      <c r="C26" s="33" t="s">
        <v>95</v>
      </c>
      <c r="D26" s="43" t="s">
        <v>96</v>
      </c>
      <c r="E26" s="32" t="s">
        <v>97</v>
      </c>
      <c r="F26" s="33" t="s">
        <v>98</v>
      </c>
      <c r="G26" s="42"/>
      <c r="H26" s="27"/>
      <c r="I26" s="43" t="s">
        <v>95</v>
      </c>
      <c r="J26" s="33" t="s">
        <v>96</v>
      </c>
      <c r="K26" s="33" t="s">
        <v>97</v>
      </c>
      <c r="L26" s="33" t="s">
        <v>98</v>
      </c>
      <c r="M26" s="210"/>
    </row>
    <row r="27" spans="2:13" ht="14.45" x14ac:dyDescent="0.3">
      <c r="B27" s="23"/>
      <c r="C27" s="34">
        <v>1</v>
      </c>
      <c r="D27" s="10"/>
      <c r="E27" s="8"/>
      <c r="F27" s="8"/>
      <c r="G27" s="44"/>
      <c r="H27" s="27"/>
      <c r="I27" s="45">
        <v>1</v>
      </c>
      <c r="J27" s="8"/>
      <c r="K27" s="8"/>
      <c r="L27" s="8"/>
      <c r="M27" s="211"/>
    </row>
    <row r="28" spans="2:13" ht="14.45" x14ac:dyDescent="0.3">
      <c r="B28" s="23"/>
      <c r="C28" s="34">
        <v>2</v>
      </c>
      <c r="D28" s="10"/>
      <c r="E28" s="8"/>
      <c r="F28" s="8"/>
      <c r="G28" s="44"/>
      <c r="H28" s="27"/>
      <c r="I28" s="45">
        <v>2</v>
      </c>
      <c r="J28" s="8"/>
      <c r="K28" s="8"/>
      <c r="L28" s="8"/>
      <c r="M28" s="211"/>
    </row>
    <row r="29" spans="2:13" ht="14.45" x14ac:dyDescent="0.3">
      <c r="B29" s="23"/>
      <c r="C29" s="34">
        <v>3</v>
      </c>
      <c r="D29" s="10"/>
      <c r="E29" s="8"/>
      <c r="F29" s="8"/>
      <c r="G29" s="44"/>
      <c r="H29" s="27"/>
      <c r="I29" s="45">
        <v>3</v>
      </c>
      <c r="J29" s="8"/>
      <c r="K29" s="8"/>
      <c r="L29" s="8"/>
      <c r="M29" s="211"/>
    </row>
    <row r="30" spans="2:13" ht="14.45" x14ac:dyDescent="0.3">
      <c r="B30" s="23"/>
      <c r="C30" s="34">
        <v>4</v>
      </c>
      <c r="D30" s="10"/>
      <c r="E30" s="8"/>
      <c r="F30" s="8"/>
      <c r="G30" s="44"/>
      <c r="H30" s="27"/>
      <c r="I30" s="45">
        <v>4</v>
      </c>
      <c r="J30" s="8"/>
      <c r="K30" s="8"/>
      <c r="L30" s="8"/>
      <c r="M30" s="211"/>
    </row>
    <row r="31" spans="2:13" ht="14.45" x14ac:dyDescent="0.3">
      <c r="B31" s="23"/>
      <c r="C31" s="34">
        <v>5</v>
      </c>
      <c r="D31" s="10"/>
      <c r="E31" s="8"/>
      <c r="F31" s="8"/>
      <c r="G31" s="44"/>
      <c r="H31" s="27"/>
      <c r="I31" s="45">
        <v>5</v>
      </c>
      <c r="J31" s="8"/>
      <c r="K31" s="8"/>
      <c r="L31" s="8"/>
      <c r="M31" s="211"/>
    </row>
    <row r="32" spans="2:13" x14ac:dyDescent="0.25">
      <c r="B32" s="23"/>
      <c r="C32" s="34">
        <v>6</v>
      </c>
      <c r="D32" s="10"/>
      <c r="E32" s="8"/>
      <c r="F32" s="8"/>
      <c r="G32" s="44"/>
      <c r="H32" s="27"/>
      <c r="I32" s="45">
        <v>6</v>
      </c>
      <c r="J32" s="8"/>
      <c r="K32" s="8"/>
      <c r="L32" s="8"/>
      <c r="M32" s="211"/>
    </row>
    <row r="33" spans="2:13" x14ac:dyDescent="0.25">
      <c r="B33" s="23"/>
      <c r="C33" s="34">
        <v>7</v>
      </c>
      <c r="D33" s="10"/>
      <c r="E33" s="8"/>
      <c r="F33" s="8"/>
      <c r="G33" s="44"/>
      <c r="H33" s="24"/>
      <c r="I33" s="34">
        <v>7</v>
      </c>
      <c r="J33" s="8"/>
      <c r="K33" s="8"/>
      <c r="L33" s="8"/>
      <c r="M33" s="211"/>
    </row>
    <row r="34" spans="2:13" ht="15.75" thickBot="1" x14ac:dyDescent="0.3">
      <c r="B34" s="23"/>
      <c r="C34" s="34">
        <v>8</v>
      </c>
      <c r="D34" s="10"/>
      <c r="E34" s="8"/>
      <c r="F34" s="8"/>
      <c r="G34" s="44"/>
      <c r="H34" s="24"/>
      <c r="I34" s="34">
        <v>8</v>
      </c>
      <c r="J34" s="10"/>
      <c r="K34" s="8"/>
      <c r="L34" s="8"/>
      <c r="M34" s="211"/>
    </row>
    <row r="35" spans="2:13" ht="15.75" thickBot="1" x14ac:dyDescent="0.3">
      <c r="B35" s="23"/>
      <c r="C35" s="34">
        <v>9</v>
      </c>
      <c r="D35" s="10"/>
      <c r="E35" s="8"/>
      <c r="F35" s="8"/>
      <c r="G35" s="44"/>
      <c r="H35" s="46"/>
      <c r="I35" s="34">
        <v>9</v>
      </c>
      <c r="J35" s="10"/>
      <c r="K35" s="8"/>
      <c r="L35" s="8"/>
      <c r="M35" s="211"/>
    </row>
    <row r="36" spans="2:13" x14ac:dyDescent="0.25">
      <c r="B36" s="23"/>
      <c r="C36" s="34">
        <v>10</v>
      </c>
      <c r="D36" s="10"/>
      <c r="E36" s="8"/>
      <c r="F36" s="8"/>
      <c r="G36" s="44"/>
      <c r="H36" s="24"/>
      <c r="I36" s="34">
        <v>10</v>
      </c>
      <c r="J36" s="10"/>
      <c r="K36" s="8"/>
      <c r="L36" s="8"/>
      <c r="M36" s="211"/>
    </row>
    <row r="37" spans="2:13" x14ac:dyDescent="0.25">
      <c r="B37" s="23"/>
      <c r="C37" s="34">
        <v>11</v>
      </c>
      <c r="D37" s="10"/>
      <c r="E37" s="8"/>
      <c r="F37" s="8"/>
      <c r="G37" s="44"/>
      <c r="H37" s="27"/>
      <c r="I37" s="45">
        <v>11</v>
      </c>
      <c r="J37" s="8"/>
      <c r="K37" s="8"/>
      <c r="L37" s="8"/>
      <c r="M37" s="211"/>
    </row>
    <row r="38" spans="2:13" x14ac:dyDescent="0.25">
      <c r="B38" s="23"/>
      <c r="C38" s="34">
        <v>12</v>
      </c>
      <c r="D38" s="10"/>
      <c r="E38" s="8"/>
      <c r="F38" s="8"/>
      <c r="G38" s="44"/>
      <c r="H38" s="27"/>
      <c r="I38" s="45">
        <v>12</v>
      </c>
      <c r="J38" s="8"/>
      <c r="K38" s="8"/>
      <c r="L38" s="8"/>
      <c r="M38" s="211"/>
    </row>
    <row r="39" spans="2:13" x14ac:dyDescent="0.25">
      <c r="B39" s="23"/>
      <c r="C39" s="34">
        <v>13</v>
      </c>
      <c r="D39" s="10"/>
      <c r="E39" s="8"/>
      <c r="F39" s="8"/>
      <c r="G39" s="44"/>
      <c r="H39" s="27"/>
      <c r="I39" s="45">
        <v>13</v>
      </c>
      <c r="J39" s="8"/>
      <c r="K39" s="8"/>
      <c r="L39" s="8"/>
      <c r="M39" s="211"/>
    </row>
    <row r="40" spans="2:13" x14ac:dyDescent="0.25">
      <c r="B40" s="23"/>
      <c r="C40" s="34">
        <v>14</v>
      </c>
      <c r="D40" s="10"/>
      <c r="E40" s="8"/>
      <c r="F40" s="8"/>
      <c r="G40" s="44"/>
      <c r="H40" s="27"/>
      <c r="I40" s="45">
        <v>14</v>
      </c>
      <c r="J40" s="8"/>
      <c r="K40" s="8"/>
      <c r="L40" s="8"/>
      <c r="M40" s="211"/>
    </row>
    <row r="41" spans="2:13" x14ac:dyDescent="0.25">
      <c r="B41" s="23"/>
      <c r="C41" s="34">
        <v>15</v>
      </c>
      <c r="D41" s="10"/>
      <c r="E41" s="8"/>
      <c r="F41" s="8"/>
      <c r="G41" s="44"/>
      <c r="H41" s="27"/>
      <c r="I41" s="45">
        <v>15</v>
      </c>
      <c r="J41" s="8"/>
      <c r="K41" s="8"/>
      <c r="L41" s="8"/>
      <c r="M41" s="211"/>
    </row>
    <row r="42" spans="2:13" x14ac:dyDescent="0.25">
      <c r="B42" s="23"/>
      <c r="C42" s="34">
        <v>16</v>
      </c>
      <c r="D42" s="10"/>
      <c r="E42" s="8"/>
      <c r="F42" s="8"/>
      <c r="G42" s="44"/>
      <c r="H42" s="27"/>
      <c r="I42" s="45">
        <v>16</v>
      </c>
      <c r="J42" s="8"/>
      <c r="K42" s="8"/>
      <c r="L42" s="8"/>
      <c r="M42" s="211"/>
    </row>
    <row r="43" spans="2:13" x14ac:dyDescent="0.25">
      <c r="B43" s="23"/>
      <c r="C43" s="34">
        <v>17</v>
      </c>
      <c r="D43" s="10"/>
      <c r="E43" s="8"/>
      <c r="F43" s="8"/>
      <c r="G43" s="44"/>
      <c r="H43" s="27"/>
      <c r="I43" s="45">
        <v>17</v>
      </c>
      <c r="J43" s="8"/>
      <c r="K43" s="8"/>
      <c r="L43" s="8"/>
      <c r="M43" s="211"/>
    </row>
    <row r="44" spans="2:13" x14ac:dyDescent="0.25">
      <c r="B44" s="23"/>
      <c r="C44" s="34">
        <v>18</v>
      </c>
      <c r="D44" s="10"/>
      <c r="E44" s="8"/>
      <c r="F44" s="8"/>
      <c r="G44" s="44"/>
      <c r="H44" s="27"/>
      <c r="I44" s="45">
        <v>18</v>
      </c>
      <c r="J44" s="8"/>
      <c r="K44" s="8"/>
      <c r="L44" s="8"/>
      <c r="M44" s="211"/>
    </row>
    <row r="45" spans="2:13" x14ac:dyDescent="0.25">
      <c r="B45" s="23"/>
      <c r="C45" s="34">
        <v>19</v>
      </c>
      <c r="D45" s="10"/>
      <c r="E45" s="8"/>
      <c r="F45" s="8"/>
      <c r="G45" s="44"/>
      <c r="H45" s="27"/>
      <c r="I45" s="45">
        <v>19</v>
      </c>
      <c r="J45" s="8"/>
      <c r="K45" s="8"/>
      <c r="L45" s="8"/>
      <c r="M45" s="211"/>
    </row>
    <row r="46" spans="2:13" x14ac:dyDescent="0.25">
      <c r="B46" s="23"/>
      <c r="C46" s="34">
        <v>20</v>
      </c>
      <c r="D46" s="10"/>
      <c r="E46" s="8"/>
      <c r="F46" s="8"/>
      <c r="G46" s="44"/>
      <c r="H46" s="27"/>
      <c r="I46" s="45">
        <v>20</v>
      </c>
      <c r="J46" s="8"/>
      <c r="K46" s="8"/>
      <c r="L46" s="8"/>
      <c r="M46" s="211"/>
    </row>
    <row r="47" spans="2:13" x14ac:dyDescent="0.25">
      <c r="B47" s="23"/>
      <c r="C47" s="34">
        <v>21</v>
      </c>
      <c r="D47" s="10"/>
      <c r="E47" s="8"/>
      <c r="F47" s="8"/>
      <c r="G47" s="44"/>
      <c r="H47" s="27"/>
      <c r="I47" s="45">
        <v>21</v>
      </c>
      <c r="J47" s="8"/>
      <c r="K47" s="8"/>
      <c r="L47" s="8"/>
      <c r="M47" s="211"/>
    </row>
    <row r="48" spans="2:13" x14ac:dyDescent="0.25">
      <c r="B48" s="23"/>
      <c r="C48" s="34">
        <v>22</v>
      </c>
      <c r="D48" s="10"/>
      <c r="E48" s="8"/>
      <c r="F48" s="8"/>
      <c r="G48" s="44"/>
      <c r="H48" s="27"/>
      <c r="I48" s="45">
        <v>22</v>
      </c>
      <c r="J48" s="8"/>
      <c r="K48" s="8"/>
      <c r="L48" s="8"/>
      <c r="M48" s="211"/>
    </row>
    <row r="49" spans="2:13" x14ac:dyDescent="0.25">
      <c r="B49" s="23"/>
      <c r="C49" s="34">
        <v>23</v>
      </c>
      <c r="D49" s="10"/>
      <c r="E49" s="8"/>
      <c r="F49" s="8"/>
      <c r="G49" s="44"/>
      <c r="H49" s="27"/>
      <c r="I49" s="45">
        <v>23</v>
      </c>
      <c r="J49" s="8"/>
      <c r="K49" s="8"/>
      <c r="L49" s="8"/>
      <c r="M49" s="211"/>
    </row>
    <row r="50" spans="2:13" x14ac:dyDescent="0.25">
      <c r="B50" s="23"/>
      <c r="C50" s="34">
        <v>24</v>
      </c>
      <c r="D50" s="222"/>
      <c r="E50" s="9"/>
      <c r="F50" s="9"/>
      <c r="G50" s="44"/>
      <c r="H50" s="27"/>
      <c r="I50" s="45">
        <v>24</v>
      </c>
      <c r="J50" s="9"/>
      <c r="K50" s="9"/>
      <c r="L50" s="9"/>
      <c r="M50" s="211"/>
    </row>
    <row r="51" spans="2:13" x14ac:dyDescent="0.25">
      <c r="B51" s="23"/>
      <c r="C51" s="34">
        <v>25</v>
      </c>
      <c r="D51" s="222"/>
      <c r="E51" s="9"/>
      <c r="F51" s="9"/>
      <c r="G51" s="44"/>
      <c r="H51" s="27"/>
      <c r="I51" s="45">
        <v>25</v>
      </c>
      <c r="J51" s="9"/>
      <c r="K51" s="9"/>
      <c r="L51" s="9"/>
      <c r="M51" s="211"/>
    </row>
    <row r="52" spans="2:13" x14ac:dyDescent="0.25">
      <c r="B52" s="23"/>
      <c r="C52" s="34">
        <v>26</v>
      </c>
      <c r="D52" s="222"/>
      <c r="E52" s="9"/>
      <c r="F52" s="9"/>
      <c r="G52" s="44"/>
      <c r="H52" s="27"/>
      <c r="I52" s="45">
        <v>26</v>
      </c>
      <c r="J52" s="9"/>
      <c r="K52" s="9"/>
      <c r="L52" s="9"/>
      <c r="M52" s="211"/>
    </row>
    <row r="53" spans="2:13" x14ac:dyDescent="0.25">
      <c r="B53" s="23"/>
      <c r="C53" s="34">
        <v>27</v>
      </c>
      <c r="D53" s="222"/>
      <c r="E53" s="9"/>
      <c r="F53" s="9"/>
      <c r="G53" s="44"/>
      <c r="H53" s="27"/>
      <c r="I53" s="45">
        <v>27</v>
      </c>
      <c r="J53" s="9"/>
      <c r="K53" s="9"/>
      <c r="L53" s="9"/>
      <c r="M53" s="211"/>
    </row>
    <row r="54" spans="2:13" x14ac:dyDescent="0.25">
      <c r="B54" s="23"/>
      <c r="C54" s="34">
        <v>28</v>
      </c>
      <c r="D54" s="222"/>
      <c r="E54" s="9"/>
      <c r="F54" s="9"/>
      <c r="G54" s="44"/>
      <c r="H54" s="27"/>
      <c r="I54" s="45">
        <v>28</v>
      </c>
      <c r="J54" s="9"/>
      <c r="K54" s="9"/>
      <c r="L54" s="9"/>
      <c r="M54" s="211"/>
    </row>
    <row r="55" spans="2:13" x14ac:dyDescent="0.25">
      <c r="B55" s="23"/>
      <c r="C55" s="34">
        <v>29</v>
      </c>
      <c r="D55" s="222"/>
      <c r="E55" s="9"/>
      <c r="F55" s="9"/>
      <c r="G55" s="44"/>
      <c r="H55" s="27"/>
      <c r="I55" s="45">
        <v>29</v>
      </c>
      <c r="J55" s="9"/>
      <c r="K55" s="9"/>
      <c r="L55" s="9"/>
      <c r="M55" s="211"/>
    </row>
    <row r="56" spans="2:13" x14ac:dyDescent="0.25">
      <c r="B56" s="23"/>
      <c r="C56" s="34">
        <v>30</v>
      </c>
      <c r="D56" s="222"/>
      <c r="E56" s="9"/>
      <c r="F56" s="9"/>
      <c r="G56" s="44"/>
      <c r="H56" s="27"/>
      <c r="I56" s="45">
        <v>30</v>
      </c>
      <c r="J56" s="9"/>
      <c r="K56" s="9"/>
      <c r="L56" s="9"/>
      <c r="M56" s="211"/>
    </row>
    <row r="57" spans="2:13" x14ac:dyDescent="0.25">
      <c r="B57" s="23"/>
      <c r="C57" s="34">
        <v>31</v>
      </c>
      <c r="D57" s="222"/>
      <c r="E57" s="9"/>
      <c r="F57" s="9"/>
      <c r="G57" s="44"/>
      <c r="H57" s="27"/>
      <c r="I57" s="45">
        <v>31</v>
      </c>
      <c r="J57" s="9"/>
      <c r="K57" s="9"/>
      <c r="L57" s="9"/>
      <c r="M57" s="211"/>
    </row>
    <row r="58" spans="2:13" x14ac:dyDescent="0.25">
      <c r="B58" s="23"/>
      <c r="C58" s="34">
        <v>32</v>
      </c>
      <c r="D58" s="222"/>
      <c r="E58" s="9"/>
      <c r="F58" s="9"/>
      <c r="G58" s="44"/>
      <c r="H58" s="27"/>
      <c r="I58" s="45">
        <v>32</v>
      </c>
      <c r="J58" s="9"/>
      <c r="K58" s="9"/>
      <c r="L58" s="9"/>
      <c r="M58" s="211"/>
    </row>
    <row r="59" spans="2:13" x14ac:dyDescent="0.25">
      <c r="B59" s="23"/>
      <c r="C59" s="34">
        <v>33</v>
      </c>
      <c r="D59" s="222"/>
      <c r="E59" s="9"/>
      <c r="F59" s="9"/>
      <c r="G59" s="44"/>
      <c r="H59" s="27"/>
      <c r="I59" s="45">
        <v>33</v>
      </c>
      <c r="J59" s="9"/>
      <c r="K59" s="9"/>
      <c r="L59" s="9"/>
      <c r="M59" s="211"/>
    </row>
    <row r="60" spans="2:13" x14ac:dyDescent="0.25">
      <c r="B60" s="23"/>
      <c r="C60" s="34">
        <v>34</v>
      </c>
      <c r="D60" s="222"/>
      <c r="E60" s="9"/>
      <c r="F60" s="9"/>
      <c r="G60" s="44"/>
      <c r="H60" s="27"/>
      <c r="I60" s="45">
        <v>34</v>
      </c>
      <c r="J60" s="9"/>
      <c r="K60" s="9"/>
      <c r="L60" s="9"/>
      <c r="M60" s="211"/>
    </row>
    <row r="61" spans="2:13" x14ac:dyDescent="0.25">
      <c r="B61" s="23"/>
      <c r="C61" s="34">
        <v>35</v>
      </c>
      <c r="D61" s="222"/>
      <c r="E61" s="9"/>
      <c r="F61" s="9"/>
      <c r="G61" s="44"/>
      <c r="H61" s="27"/>
      <c r="I61" s="45">
        <v>35</v>
      </c>
      <c r="J61" s="9"/>
      <c r="K61" s="9"/>
      <c r="L61" s="9"/>
      <c r="M61" s="211"/>
    </row>
    <row r="62" spans="2:13" x14ac:dyDescent="0.25">
      <c r="B62" s="23"/>
      <c r="C62" s="34">
        <v>36</v>
      </c>
      <c r="D62" s="222"/>
      <c r="E62" s="9"/>
      <c r="F62" s="9"/>
      <c r="G62" s="44"/>
      <c r="H62" s="27"/>
      <c r="I62" s="45">
        <v>36</v>
      </c>
      <c r="J62" s="9"/>
      <c r="K62" s="9"/>
      <c r="L62" s="9"/>
      <c r="M62" s="211"/>
    </row>
    <row r="63" spans="2:13" x14ac:dyDescent="0.25">
      <c r="B63" s="23"/>
      <c r="C63" s="34">
        <v>37</v>
      </c>
      <c r="D63" s="222"/>
      <c r="E63" s="9"/>
      <c r="F63" s="9"/>
      <c r="G63" s="44"/>
      <c r="H63" s="27"/>
      <c r="I63" s="45">
        <v>37</v>
      </c>
      <c r="J63" s="9"/>
      <c r="K63" s="9"/>
      <c r="L63" s="9"/>
      <c r="M63" s="211"/>
    </row>
    <row r="64" spans="2:13" x14ac:dyDescent="0.25">
      <c r="B64" s="23"/>
      <c r="C64" s="34">
        <v>38</v>
      </c>
      <c r="D64" s="222"/>
      <c r="E64" s="9"/>
      <c r="F64" s="9"/>
      <c r="G64" s="44"/>
      <c r="H64" s="27"/>
      <c r="I64" s="45">
        <v>38</v>
      </c>
      <c r="J64" s="9"/>
      <c r="K64" s="9"/>
      <c r="L64" s="9"/>
      <c r="M64" s="211"/>
    </row>
    <row r="65" spans="2:13" x14ac:dyDescent="0.25">
      <c r="B65" s="23"/>
      <c r="C65" s="34">
        <v>39</v>
      </c>
      <c r="D65" s="222"/>
      <c r="E65" s="9"/>
      <c r="F65" s="9"/>
      <c r="G65" s="44"/>
      <c r="H65" s="27"/>
      <c r="I65" s="45">
        <v>39</v>
      </c>
      <c r="J65" s="9"/>
      <c r="K65" s="9"/>
      <c r="L65" s="9"/>
      <c r="M65" s="211"/>
    </row>
    <row r="66" spans="2:13" x14ac:dyDescent="0.25">
      <c r="B66" s="23"/>
      <c r="C66" s="34">
        <v>40</v>
      </c>
      <c r="D66" s="222"/>
      <c r="E66" s="9"/>
      <c r="F66" s="9"/>
      <c r="G66" s="44"/>
      <c r="H66" s="27"/>
      <c r="I66" s="45">
        <v>40</v>
      </c>
      <c r="J66" s="9"/>
      <c r="K66" s="9"/>
      <c r="L66" s="9"/>
      <c r="M66" s="211"/>
    </row>
    <row r="67" spans="2:13" x14ac:dyDescent="0.25">
      <c r="B67" s="23"/>
      <c r="C67" s="34">
        <v>41</v>
      </c>
      <c r="D67" s="222"/>
      <c r="E67" s="9"/>
      <c r="F67" s="9"/>
      <c r="G67" s="44"/>
      <c r="H67" s="27"/>
      <c r="I67" s="45">
        <v>41</v>
      </c>
      <c r="J67" s="9"/>
      <c r="K67" s="9"/>
      <c r="L67" s="9"/>
      <c r="M67" s="211"/>
    </row>
    <row r="68" spans="2:13" x14ac:dyDescent="0.25">
      <c r="B68" s="23"/>
      <c r="C68" s="34">
        <v>42</v>
      </c>
      <c r="D68" s="222"/>
      <c r="E68" s="9"/>
      <c r="F68" s="9"/>
      <c r="G68" s="44"/>
      <c r="H68" s="27"/>
      <c r="I68" s="45">
        <v>42</v>
      </c>
      <c r="J68" s="9"/>
      <c r="K68" s="9"/>
      <c r="L68" s="9"/>
      <c r="M68" s="211"/>
    </row>
    <row r="69" spans="2:13" x14ac:dyDescent="0.25">
      <c r="B69" s="23"/>
      <c r="C69" s="34">
        <v>43</v>
      </c>
      <c r="D69" s="222"/>
      <c r="E69" s="9"/>
      <c r="F69" s="9"/>
      <c r="G69" s="44"/>
      <c r="H69" s="27"/>
      <c r="I69" s="45">
        <v>43</v>
      </c>
      <c r="J69" s="9"/>
      <c r="K69" s="9"/>
      <c r="L69" s="9"/>
      <c r="M69" s="211"/>
    </row>
    <row r="70" spans="2:13" x14ac:dyDescent="0.25">
      <c r="B70" s="23"/>
      <c r="C70" s="34">
        <v>44</v>
      </c>
      <c r="D70" s="222"/>
      <c r="E70" s="9"/>
      <c r="F70" s="9"/>
      <c r="G70" s="44"/>
      <c r="H70" s="27"/>
      <c r="I70" s="45">
        <v>44</v>
      </c>
      <c r="J70" s="9"/>
      <c r="K70" s="9"/>
      <c r="L70" s="9"/>
      <c r="M70" s="211"/>
    </row>
    <row r="71" spans="2:13" x14ac:dyDescent="0.25">
      <c r="B71" s="23"/>
      <c r="C71" s="34">
        <v>45</v>
      </c>
      <c r="D71" s="222"/>
      <c r="E71" s="9"/>
      <c r="F71" s="9"/>
      <c r="G71" s="44"/>
      <c r="H71" s="27"/>
      <c r="I71" s="45">
        <v>45</v>
      </c>
      <c r="J71" s="9"/>
      <c r="K71" s="9"/>
      <c r="L71" s="9"/>
      <c r="M71" s="211"/>
    </row>
    <row r="72" spans="2:13" x14ac:dyDescent="0.25">
      <c r="B72" s="23"/>
      <c r="C72" s="34">
        <v>46</v>
      </c>
      <c r="D72" s="222"/>
      <c r="E72" s="9"/>
      <c r="F72" s="9"/>
      <c r="G72" s="44"/>
      <c r="H72" s="27"/>
      <c r="I72" s="45">
        <v>46</v>
      </c>
      <c r="J72" s="9"/>
      <c r="K72" s="9"/>
      <c r="L72" s="9"/>
      <c r="M72" s="211"/>
    </row>
    <row r="73" spans="2:13" x14ac:dyDescent="0.25">
      <c r="B73" s="23"/>
      <c r="C73" s="34">
        <v>47</v>
      </c>
      <c r="D73" s="222"/>
      <c r="E73" s="9"/>
      <c r="F73" s="9"/>
      <c r="G73" s="44"/>
      <c r="H73" s="27"/>
      <c r="I73" s="45">
        <v>47</v>
      </c>
      <c r="J73" s="9"/>
      <c r="K73" s="9"/>
      <c r="L73" s="9"/>
      <c r="M73" s="211"/>
    </row>
    <row r="74" spans="2:13" x14ac:dyDescent="0.25">
      <c r="B74" s="23"/>
      <c r="C74" s="34">
        <v>48</v>
      </c>
      <c r="D74" s="222"/>
      <c r="E74" s="9"/>
      <c r="F74" s="9"/>
      <c r="G74" s="44"/>
      <c r="H74" s="27"/>
      <c r="I74" s="45">
        <v>48</v>
      </c>
      <c r="J74" s="9"/>
      <c r="K74" s="9"/>
      <c r="L74" s="9"/>
      <c r="M74" s="211"/>
    </row>
    <row r="75" spans="2:13" x14ac:dyDescent="0.25">
      <c r="B75" s="23"/>
      <c r="C75" s="34">
        <v>49</v>
      </c>
      <c r="D75" s="222"/>
      <c r="E75" s="9"/>
      <c r="F75" s="9"/>
      <c r="G75" s="44"/>
      <c r="H75" s="27"/>
      <c r="I75" s="45">
        <v>49</v>
      </c>
      <c r="J75" s="9"/>
      <c r="K75" s="9"/>
      <c r="L75" s="9"/>
      <c r="M75" s="211"/>
    </row>
    <row r="76" spans="2:13" x14ac:dyDescent="0.25">
      <c r="B76" s="23"/>
      <c r="C76" s="34">
        <v>50</v>
      </c>
      <c r="D76" s="222"/>
      <c r="E76" s="9"/>
      <c r="F76" s="9"/>
      <c r="G76" s="44"/>
      <c r="H76" s="27"/>
      <c r="I76" s="45">
        <v>50</v>
      </c>
      <c r="J76" s="9"/>
      <c r="K76" s="9"/>
      <c r="L76" s="9"/>
      <c r="M76" s="211"/>
    </row>
    <row r="77" spans="2:13" x14ac:dyDescent="0.25">
      <c r="B77" s="23"/>
      <c r="C77" s="34">
        <v>51</v>
      </c>
      <c r="D77" s="222"/>
      <c r="E77" s="9"/>
      <c r="F77" s="9"/>
      <c r="G77" s="44"/>
      <c r="H77" s="27"/>
      <c r="I77" s="45">
        <v>51</v>
      </c>
      <c r="J77" s="9"/>
      <c r="K77" s="9"/>
      <c r="L77" s="9"/>
      <c r="M77" s="211"/>
    </row>
    <row r="78" spans="2:13" x14ac:dyDescent="0.25">
      <c r="B78" s="23"/>
      <c r="C78" s="34">
        <v>52</v>
      </c>
      <c r="D78" s="222"/>
      <c r="E78" s="9"/>
      <c r="F78" s="9"/>
      <c r="G78" s="44"/>
      <c r="H78" s="27"/>
      <c r="I78" s="45">
        <v>52</v>
      </c>
      <c r="J78" s="9"/>
      <c r="K78" s="9"/>
      <c r="L78" s="9"/>
      <c r="M78" s="211"/>
    </row>
    <row r="79" spans="2:13" x14ac:dyDescent="0.25">
      <c r="B79" s="23"/>
      <c r="C79" s="34">
        <v>53</v>
      </c>
      <c r="D79" s="222"/>
      <c r="E79" s="9"/>
      <c r="F79" s="9"/>
      <c r="G79" s="44"/>
      <c r="H79" s="27"/>
      <c r="I79" s="45">
        <v>53</v>
      </c>
      <c r="J79" s="9"/>
      <c r="K79" s="9"/>
      <c r="L79" s="9"/>
      <c r="M79" s="211"/>
    </row>
    <row r="80" spans="2:13" x14ac:dyDescent="0.25">
      <c r="B80" s="23"/>
      <c r="C80" s="34">
        <v>54</v>
      </c>
      <c r="D80" s="222"/>
      <c r="E80" s="9"/>
      <c r="F80" s="9"/>
      <c r="G80" s="44"/>
      <c r="H80" s="27"/>
      <c r="I80" s="45">
        <v>54</v>
      </c>
      <c r="J80" s="9"/>
      <c r="K80" s="9"/>
      <c r="L80" s="9"/>
      <c r="M80" s="211"/>
    </row>
    <row r="81" spans="2:13" x14ac:dyDescent="0.25">
      <c r="B81" s="23"/>
      <c r="C81" s="34">
        <v>55</v>
      </c>
      <c r="D81" s="222"/>
      <c r="E81" s="9"/>
      <c r="F81" s="9"/>
      <c r="G81" s="44"/>
      <c r="H81" s="27"/>
      <c r="I81" s="45">
        <v>55</v>
      </c>
      <c r="J81" s="9"/>
      <c r="K81" s="9"/>
      <c r="L81" s="9"/>
      <c r="M81" s="211"/>
    </row>
    <row r="82" spans="2:13" x14ac:dyDescent="0.25">
      <c r="B82" s="23"/>
      <c r="C82" s="34">
        <v>56</v>
      </c>
      <c r="D82" s="222"/>
      <c r="E82" s="9"/>
      <c r="F82" s="9"/>
      <c r="G82" s="44"/>
      <c r="H82" s="27"/>
      <c r="I82" s="45">
        <v>56</v>
      </c>
      <c r="J82" s="9"/>
      <c r="K82" s="9"/>
      <c r="L82" s="9"/>
      <c r="M82" s="211"/>
    </row>
    <row r="83" spans="2:13" x14ac:dyDescent="0.25">
      <c r="B83" s="23"/>
      <c r="C83" s="34">
        <v>57</v>
      </c>
      <c r="D83" s="222"/>
      <c r="E83" s="9"/>
      <c r="F83" s="9"/>
      <c r="G83" s="44"/>
      <c r="H83" s="27"/>
      <c r="I83" s="45">
        <v>57</v>
      </c>
      <c r="J83" s="9"/>
      <c r="K83" s="9"/>
      <c r="L83" s="9"/>
      <c r="M83" s="211"/>
    </row>
    <row r="84" spans="2:13" x14ac:dyDescent="0.25">
      <c r="B84" s="23"/>
      <c r="C84" s="34">
        <v>58</v>
      </c>
      <c r="D84" s="222"/>
      <c r="E84" s="9"/>
      <c r="F84" s="9"/>
      <c r="G84" s="44"/>
      <c r="H84" s="27"/>
      <c r="I84" s="45">
        <v>58</v>
      </c>
      <c r="J84" s="9"/>
      <c r="K84" s="9"/>
      <c r="L84" s="9"/>
      <c r="M84" s="211"/>
    </row>
    <row r="85" spans="2:13" x14ac:dyDescent="0.25">
      <c r="B85" s="23"/>
      <c r="C85" s="34">
        <v>59</v>
      </c>
      <c r="D85" s="222"/>
      <c r="E85" s="9"/>
      <c r="F85" s="9"/>
      <c r="G85" s="44"/>
      <c r="H85" s="27"/>
      <c r="I85" s="45">
        <v>59</v>
      </c>
      <c r="J85" s="9"/>
      <c r="K85" s="9"/>
      <c r="L85" s="9"/>
      <c r="M85" s="211"/>
    </row>
    <row r="86" spans="2:13" x14ac:dyDescent="0.25">
      <c r="B86" s="23"/>
      <c r="C86" s="34">
        <v>60</v>
      </c>
      <c r="D86" s="10"/>
      <c r="E86" s="8"/>
      <c r="F86" s="8"/>
      <c r="G86" s="44"/>
      <c r="H86" s="27"/>
      <c r="I86" s="45">
        <v>60</v>
      </c>
      <c r="J86" s="8"/>
      <c r="K86" s="8"/>
      <c r="L86" s="8"/>
      <c r="M86" s="211"/>
    </row>
    <row r="87" spans="2:13" x14ac:dyDescent="0.25">
      <c r="B87" s="23"/>
      <c r="C87" s="212"/>
      <c r="D87" s="28"/>
      <c r="E87" s="28"/>
      <c r="F87" s="28"/>
      <c r="G87" s="22"/>
      <c r="H87" s="24"/>
      <c r="I87" s="28"/>
      <c r="J87" s="28"/>
      <c r="K87" s="28"/>
      <c r="L87" s="28"/>
      <c r="M87" s="35"/>
    </row>
    <row r="88" spans="2:13" x14ac:dyDescent="0.25">
      <c r="B88" s="23"/>
      <c r="C88" s="329" t="s">
        <v>6</v>
      </c>
      <c r="D88" s="329"/>
      <c r="E88" s="329"/>
      <c r="F88" s="329"/>
      <c r="G88" s="329"/>
      <c r="H88" s="329"/>
      <c r="I88" s="329"/>
      <c r="J88" s="329"/>
      <c r="K88" s="329"/>
      <c r="L88" s="329"/>
      <c r="M88" s="213"/>
    </row>
    <row r="89" spans="2:13" ht="66" customHeight="1" x14ac:dyDescent="0.25">
      <c r="B89" s="23"/>
      <c r="C89" s="321" t="s">
        <v>99</v>
      </c>
      <c r="D89" s="311"/>
      <c r="E89" s="311"/>
      <c r="F89" s="330"/>
      <c r="G89" s="330"/>
      <c r="H89" s="330"/>
      <c r="I89" s="330"/>
      <c r="J89" s="330"/>
      <c r="K89" s="330"/>
      <c r="L89" s="330"/>
      <c r="M89" s="35"/>
    </row>
    <row r="90" spans="2:13" ht="20.25" customHeight="1" x14ac:dyDescent="0.25">
      <c r="B90" s="23"/>
      <c r="C90" s="214"/>
      <c r="D90" s="105"/>
      <c r="E90" s="106"/>
      <c r="F90" s="106"/>
      <c r="G90" s="106"/>
      <c r="H90" s="106"/>
      <c r="I90" s="106"/>
      <c r="J90" s="106"/>
      <c r="K90" s="106"/>
      <c r="L90" s="106"/>
      <c r="M90" s="215"/>
    </row>
    <row r="91" spans="2:13" ht="15.75" customHeight="1" x14ac:dyDescent="0.25">
      <c r="B91" s="23"/>
      <c r="C91" s="319" t="s">
        <v>4</v>
      </c>
      <c r="D91" s="320"/>
      <c r="E91" s="320"/>
      <c r="F91" s="106"/>
      <c r="G91" s="106"/>
      <c r="H91" s="106"/>
      <c r="I91" s="106"/>
      <c r="J91" s="106"/>
      <c r="K91" s="106"/>
      <c r="L91" s="106"/>
      <c r="M91" s="215"/>
    </row>
    <row r="92" spans="2:13" ht="15.75" customHeight="1" x14ac:dyDescent="0.25">
      <c r="B92" s="23"/>
      <c r="C92" s="321" t="s">
        <v>3</v>
      </c>
      <c r="D92" s="311"/>
      <c r="E92" s="311"/>
      <c r="F92" s="331"/>
      <c r="G92" s="331"/>
      <c r="H92" s="331"/>
      <c r="I92" s="331"/>
      <c r="J92" s="331"/>
      <c r="K92" s="331"/>
      <c r="L92" s="331"/>
      <c r="M92" s="215"/>
    </row>
    <row r="93" spans="2:13" ht="15.75" customHeight="1" x14ac:dyDescent="0.25">
      <c r="B93" s="23"/>
      <c r="C93" s="321" t="s">
        <v>2</v>
      </c>
      <c r="D93" s="311"/>
      <c r="E93" s="311"/>
      <c r="F93" s="331" t="s">
        <v>456</v>
      </c>
      <c r="G93" s="331"/>
      <c r="H93" s="331"/>
      <c r="I93" s="331"/>
      <c r="J93" s="331"/>
      <c r="K93" s="331"/>
      <c r="L93" s="331"/>
      <c r="M93" s="215"/>
    </row>
    <row r="94" spans="2:13" ht="15.75" customHeight="1" x14ac:dyDescent="0.25">
      <c r="B94" s="23"/>
      <c r="C94" s="321" t="s">
        <v>1</v>
      </c>
      <c r="D94" s="311"/>
      <c r="E94" s="311"/>
      <c r="F94" s="331" t="s">
        <v>457</v>
      </c>
      <c r="G94" s="331"/>
      <c r="H94" s="331"/>
      <c r="I94" s="331"/>
      <c r="J94" s="331"/>
      <c r="K94" s="331"/>
      <c r="L94" s="331"/>
      <c r="M94" s="215"/>
    </row>
    <row r="95" spans="2:13" ht="21" customHeight="1" x14ac:dyDescent="0.25">
      <c r="B95" s="23"/>
      <c r="C95" s="313" t="s">
        <v>402</v>
      </c>
      <c r="D95" s="314"/>
      <c r="E95" s="314"/>
      <c r="F95" s="106"/>
      <c r="G95" s="106"/>
      <c r="H95" s="106"/>
      <c r="I95" s="106"/>
      <c r="J95" s="106"/>
      <c r="K95" s="106"/>
      <c r="L95" s="106"/>
      <c r="M95" s="215"/>
    </row>
    <row r="96" spans="2:13" x14ac:dyDescent="0.25">
      <c r="B96" s="23"/>
      <c r="C96" s="315"/>
      <c r="D96" s="316"/>
      <c r="E96" s="316"/>
      <c r="F96" s="216"/>
      <c r="G96" s="217"/>
      <c r="H96" s="218"/>
      <c r="I96" s="219"/>
      <c r="J96" s="219"/>
      <c r="K96" s="219"/>
      <c r="L96" s="219"/>
      <c r="M96" s="220"/>
    </row>
    <row r="97" spans="2:13" x14ac:dyDescent="0.25">
      <c r="B97" s="221"/>
      <c r="M97" s="193"/>
    </row>
  </sheetData>
  <sheetProtection algorithmName="SHA-512" hashValue="cXw5Nyh099zDdQ9RaHNuUpxnlK3ik5/BScQWjwdr4l2UF9sVPBrILFykF1slff4/PA9zF+ynOAk6K9/tpnK56g==" saltValue="zhSC3viHxmZMkeY5ner32g==" spinCount="100000" sheet="1" selectLockedCells="1"/>
  <mergeCells count="41">
    <mergeCell ref="K3:L3"/>
    <mergeCell ref="C9:D9"/>
    <mergeCell ref="C10:D10"/>
    <mergeCell ref="C11:D11"/>
    <mergeCell ref="E9:J9"/>
    <mergeCell ref="E10:J10"/>
    <mergeCell ref="E11:J11"/>
    <mergeCell ref="C6:M6"/>
    <mergeCell ref="C88:L88"/>
    <mergeCell ref="F89:L89"/>
    <mergeCell ref="F92:L92"/>
    <mergeCell ref="F93:L93"/>
    <mergeCell ref="F94:L94"/>
    <mergeCell ref="C92:E92"/>
    <mergeCell ref="C93:E93"/>
    <mergeCell ref="C94:E94"/>
    <mergeCell ref="K20:L20"/>
    <mergeCell ref="I18:L18"/>
    <mergeCell ref="I19:J19"/>
    <mergeCell ref="I20:J20"/>
    <mergeCell ref="C95:E96"/>
    <mergeCell ref="I23:L23"/>
    <mergeCell ref="I25:L25"/>
    <mergeCell ref="C91:E91"/>
    <mergeCell ref="C89:E89"/>
    <mergeCell ref="C23:F23"/>
    <mergeCell ref="C25:F25"/>
    <mergeCell ref="C19:D19"/>
    <mergeCell ref="C20:D20"/>
    <mergeCell ref="E19:F19"/>
    <mergeCell ref="C18:F18"/>
    <mergeCell ref="E20:F20"/>
    <mergeCell ref="C13:E13"/>
    <mergeCell ref="F13:L13"/>
    <mergeCell ref="C14:E14"/>
    <mergeCell ref="F14:L14"/>
    <mergeCell ref="K19:L19"/>
    <mergeCell ref="I17:J17"/>
    <mergeCell ref="K17:L17"/>
    <mergeCell ref="C17:D17"/>
    <mergeCell ref="E17:F17"/>
  </mergeCells>
  <dataValidations count="2">
    <dataValidation type="list" allowBlank="1" showInputMessage="1" showErrorMessage="1" sqref="E19 E17:F17 K17:L17 K19">
      <formula1>"Taip, Ne"</formula1>
    </dataValidation>
    <dataValidation type="list" allowBlank="1" showInputMessage="1" showErrorMessage="1" sqref="F13:L13">
      <formula1>$O$13:$O$16</formula1>
    </dataValidation>
  </dataValidations>
  <pageMargins left="0.7" right="0.7" top="0.75" bottom="0.75" header="0.3" footer="0.3"/>
  <pageSetup paperSize="9" scale="46" orientation="portrait" r:id="rId1"/>
  <headerFooter>
    <oddFooter>Puslapių &amp;P iš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D2276FA5C9FC4EB0CDE27AAC3EE22A" ma:contentTypeVersion="10" ma:contentTypeDescription="Create a new document." ma:contentTypeScope="" ma:versionID="0269b2cbdc919adecb1b05d2739dcad9">
  <xsd:schema xmlns:xsd="http://www.w3.org/2001/XMLSchema" xmlns:xs="http://www.w3.org/2001/XMLSchema" xmlns:p="http://schemas.microsoft.com/office/2006/metadata/properties" xmlns:ns2="e16a3ab4-6b61-4168-af48-7fe88d419993" xmlns:ns3="9288e34c-c45f-4c56-ac4f-9af36a368a0a" targetNamespace="http://schemas.microsoft.com/office/2006/metadata/properties" ma:root="true" ma:fieldsID="b03440d1a829314f8c9f85e03ccadc58" ns2:_="" ns3:_="">
    <xsd:import namespace="e16a3ab4-6b61-4168-af48-7fe88d419993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6a3ab4-6b61-4168-af48-7fe88d4199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3457236-BE05-4912-94BD-3E6BF4D26F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6a3ab4-6b61-4168-af48-7fe88d419993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54465A-719E-4CEF-9285-BE950FE789F0}">
  <ds:schemaRefs>
    <ds:schemaRef ds:uri="http://schemas.openxmlformats.org/package/2006/metadata/core-properties"/>
    <ds:schemaRef ds:uri="9288e34c-c45f-4c56-ac4f-9af36a368a0a"/>
    <ds:schemaRef ds:uri="http://purl.org/dc/terms/"/>
    <ds:schemaRef ds:uri="e16a3ab4-6b61-4168-af48-7fe88d419993"/>
    <ds:schemaRef ds:uri="http://www.w3.org/XML/1998/namespace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Įvardinti diapazonai</vt:lpstr>
      </vt:variant>
      <vt:variant>
        <vt:i4>3</vt:i4>
      </vt:variant>
    </vt:vector>
  </HeadingPairs>
  <TitlesOfParts>
    <vt:vector size="6" baseType="lpstr">
      <vt:lpstr>Finansiniai duomenys</vt:lpstr>
      <vt:lpstr>Finansiniai duomenys(2015-2016)</vt:lpstr>
      <vt:lpstr>Suteikta parama</vt:lpstr>
      <vt:lpstr>'Finansiniai duomenys'!Print_Area</vt:lpstr>
      <vt:lpstr>'Finansiniai duomenys(2015-2016)'!Print_Area</vt:lpstr>
      <vt:lpstr>'Suteikta parama'!Print_Area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Paulius Šimkūnas</dc:creator>
  <cp:lastModifiedBy>Vartotojas</cp:lastModifiedBy>
  <cp:lastPrinted>2020-04-22T12:39:07Z</cp:lastPrinted>
  <dcterms:created xsi:type="dcterms:W3CDTF">2014-03-24T16:58:47Z</dcterms:created>
  <dcterms:modified xsi:type="dcterms:W3CDTF">2020-04-22T12:39:11Z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0x010100BED2276FA5C9FC4EB0CDE27AAC3EE22A</vt:lpwstr>
  </property>
</Properties>
</file>