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3 M. 4 ketv ataskaitos\Ataskaitos siuntimui\"/>
    </mc:Choice>
  </mc:AlternateContent>
  <xr:revisionPtr revIDLastSave="0" documentId="13_ncr:1_{166C5484-F1E6-4729-92D5-92DC12DF5D55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1 priedas" sheetId="1" r:id="rId1"/>
  </sheets>
  <definedNames>
    <definedName name="_xlnm.Print_Titles" localSheetId="0">'1 priedas'!$22:$25</definedName>
  </definedNames>
  <calcPr calcId="191029"/>
</workbook>
</file>

<file path=xl/calcChain.xml><?xml version="1.0" encoding="utf-8"?>
<calcChain xmlns="http://schemas.openxmlformats.org/spreadsheetml/2006/main">
  <c r="J56" i="1" l="1"/>
  <c r="J90" i="1"/>
  <c r="J69" i="1"/>
  <c r="J67" i="1" s="1"/>
  <c r="J66" i="1" s="1"/>
  <c r="J129" i="1"/>
  <c r="I129" i="1"/>
  <c r="J81" i="1"/>
  <c r="J55" i="1"/>
  <c r="J64" i="1"/>
  <c r="J53" i="1"/>
  <c r="J51" i="1" s="1"/>
  <c r="J50" i="1" s="1"/>
  <c r="J31" i="1"/>
  <c r="J30" i="1" s="1"/>
  <c r="J29" i="1" s="1"/>
  <c r="J26" i="1" s="1"/>
  <c r="J82" i="1"/>
  <c r="J78" i="1" s="1"/>
  <c r="I82" i="1"/>
  <c r="I78" i="1" s="1"/>
  <c r="J46" i="1"/>
  <c r="I46" i="1"/>
  <c r="J58" i="1"/>
  <c r="J57" i="1" s="1"/>
  <c r="I67" i="1"/>
  <c r="J73" i="1"/>
  <c r="I73" i="1"/>
  <c r="I66" i="1"/>
  <c r="J91" i="1"/>
  <c r="J89" i="1" s="1"/>
  <c r="J88" i="1" s="1"/>
  <c r="I91" i="1"/>
  <c r="J95" i="1"/>
  <c r="I95" i="1"/>
  <c r="J99" i="1"/>
  <c r="I99" i="1"/>
  <c r="J104" i="1"/>
  <c r="I104" i="1"/>
  <c r="J109" i="1"/>
  <c r="I109" i="1"/>
  <c r="J116" i="1"/>
  <c r="J115" i="1" s="1"/>
  <c r="I116" i="1"/>
  <c r="I115" i="1"/>
  <c r="I114" i="1" s="1"/>
  <c r="J126" i="1"/>
  <c r="J125" i="1" s="1"/>
  <c r="I126" i="1"/>
  <c r="I125" i="1" s="1"/>
  <c r="I122" i="1"/>
  <c r="I121" i="1"/>
  <c r="I120" i="1" s="1"/>
  <c r="I30" i="1"/>
  <c r="I29" i="1" s="1"/>
  <c r="I26" i="1" s="1"/>
  <c r="J122" i="1"/>
  <c r="J121" i="1" s="1"/>
  <c r="J35" i="1"/>
  <c r="I35" i="1"/>
  <c r="I58" i="1"/>
  <c r="I57" i="1"/>
  <c r="J27" i="1"/>
  <c r="J40" i="1"/>
  <c r="J43" i="1"/>
  <c r="I27" i="1"/>
  <c r="I40" i="1"/>
  <c r="I43" i="1"/>
  <c r="I51" i="1"/>
  <c r="I50" i="1" s="1"/>
  <c r="I49" i="1" s="1"/>
  <c r="I39" i="1" s="1"/>
  <c r="J120" i="1" l="1"/>
  <c r="I65" i="1"/>
  <c r="I113" i="1"/>
  <c r="I131" i="1" s="1"/>
  <c r="J114" i="1"/>
  <c r="J65" i="1"/>
  <c r="J49" i="1"/>
  <c r="J39" i="1" s="1"/>
  <c r="J113" i="1" s="1"/>
  <c r="J131" i="1" s="1"/>
  <c r="I89" i="1"/>
  <c r="I88" i="1" s="1"/>
</calcChain>
</file>

<file path=xl/sharedStrings.xml><?xml version="1.0" encoding="utf-8"?>
<sst xmlns="http://schemas.openxmlformats.org/spreadsheetml/2006/main" count="129" uniqueCount="125">
  <si>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</si>
  <si>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</si>
  <si>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</si>
  <si>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</si>
  <si>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</si>
  <si>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</si>
  <si>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</si>
  <si>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</si>
  <si>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</si>
  <si>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</si>
  <si>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</si>
  <si>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</si>
  <si>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</si>
  <si>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</si>
  <si>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</si>
  <si>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</si>
  <si>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</si>
  <si>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</si>
  <si>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</si>
  <si>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</si>
  <si>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</si>
  <si>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</si>
  <si>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</si>
  <si>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</si>
  <si>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</si>
  <si>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</si>
  <si>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</si>
  <si>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</si>
  <si>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</si>
  <si>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</si>
  <si>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</si>
  <si>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</si>
  <si>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</si>
  <si>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</si>
  <si>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</si>
  <si>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</si>
  <si>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</si>
  <si>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</si>
  <si>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</si>
  <si>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</si>
  <si>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</si>
  <si>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</si>
  <si>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</si>
  <si>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</si>
  <si>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</si>
  <si>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</si>
  <si>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</si>
  <si>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</si>
  <si>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</si>
  <si>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</si>
  <si>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</si>
  <si>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</si>
  <si>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</si>
  <si>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</si>
  <si>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</si>
  <si>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</si>
  <si>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</si>
  <si>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</si>
  <si>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</si>
  <si>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</si>
  <si>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</si>
  <si>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</si>
  <si>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</si>
  <si>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</si>
  <si>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</si>
  <si>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</si>
  <si>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</si>
  <si>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</si>
  <si>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</si>
  <si>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</si>
  <si>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</si>
  <si>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</si>
  <si>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</si>
  <si>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</si>
  <si>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</si>
  <si>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</si>
  <si>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</si>
  <si>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</si>
  <si>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</si>
  <si>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</si>
  <si>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</si>
  <si>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</si>
  <si>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</si>
  <si>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</si>
  <si>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</si>
  <si>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</si>
  <si>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</si>
  <si>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</si>
  <si>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</si>
  <si>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</si>
  <si>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</si>
  <si>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</si>
  <si>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</si>
  <si>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</si>
  <si>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</si>
  <si>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</si>
  <si>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</si>
  <si>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</si>
  <si>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</si>
  <si>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</si>
  <si>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</si>
  <si>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</si>
  <si>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</si>
  <si>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</si>
  <si>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</si>
  <si>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</si>
  <si>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</si>
  <si>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</si>
  <si>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</si>
  <si>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</si>
  <si>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</si>
  <si>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</si>
  <si>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</si>
  <si>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</si>
  <si>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Savivaldybės ataskaitų teikimo Finansų ministerijai taisyklių</t>
  </si>
  <si>
    <t>1 priedas</t>
  </si>
  <si>
    <t xml:space="preserve">           (Savivaldybės biudžeto pajamų vykdymo ataskaitos forma)</t>
  </si>
  <si>
    <t xml:space="preserve">                                  (metinė, 1 ketvirčio, pusmečio, 9 mėnesių) </t>
  </si>
  <si>
    <t>Kėdainiai</t>
  </si>
  <si>
    <t>SAVIVALDYBĖS BIUDŽETO PAJAMŲ VYKDYMO 2023 M. GRUODŽIO MĖN. 31 D. ATASKAITA</t>
  </si>
  <si>
    <t>2024 M. SAUSIO MĖN. 24 D.    Nr.</t>
  </si>
  <si>
    <t xml:space="preserve">                  Savivaldybės meras                                                                                             Valentinas Tamulis</t>
  </si>
  <si>
    <t xml:space="preserve">             Biudžeto ir finansų skyriaus vedėja                                                                            Jolanta Sakavičienė</t>
  </si>
  <si>
    <t xml:space="preserve">                                                            Kėdainių rajono savivaldybė</t>
  </si>
  <si>
    <t xml:space="preserve">                                                     metinė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</si>
</sst>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Protection="1">
      <protection locked="0"/>
    </xf>
    <xf numFmtId="49" fontId="3" fillId="0" borderId="0" xfId="0" applyNumberFormat="1" applyFont="1" applyProtection="1">
      <protection hidden="1"/>
    </xf>
    <xf numFmtId="0" fontId="1" fillId="0" borderId="0" xfId="0" applyFo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49" fontId="3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4" xfId="0" applyNumberFormat="1" applyFont="1" applyBorder="1" applyAlignment="1" applyProtection="1">
      <alignment horizontal="right" vertical="center"/>
      <protection hidden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 applyProtection="1">
      <alignment horizontal="left" vertical="center" wrapText="1"/>
      <protection locked="0"/>
    </xf>
    <xf numFmtId="0" fontId="8" fillId="0" borderId="9" xfId="0" applyFont="1" applyBorder="1"/>
    <xf numFmtId="0" fontId="0" fillId="0" borderId="9" xfId="0" applyBorder="1"/>
    <xf numFmtId="49" fontId="1" fillId="0" borderId="0" xfId="0" applyNumberFormat="1" applyFont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0" xfId="0" applyFont="1"/>
    <xf numFmtId="0" fontId="0" fillId="0" borderId="14" xfId="0" applyBorder="1" applyAlignment="1" applyProtection="1">
      <alignment horizontal="left" vertical="center"/>
      <protection locked="0"/>
    </xf>
    <xf numFmtId="0" fontId="1" fillId="0" borderId="0" xfId="0" applyFo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15" xfId="0" applyNumberFormat="1" applyFont="1" applyBorder="1" applyAlignment="1" applyProtection="1">
      <alignment horizontal="center" vertical="center"/>
      <protection hidden="1"/>
    </xf>
    <xf numFmtId="1" fontId="3" fillId="0" borderId="16" xfId="0" applyNumberFormat="1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2"/>
  <sheetViews>
    <sheetView tabSelected="1" zoomScale="93" zoomScaleNormal="93" workbookViewId="0">
      <selection activeCell="B137" sqref="B137:L137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3" t="s">
        <v>114</v>
      </c>
      <c r="I1" s="23"/>
      <c r="J1" s="23"/>
      <c r="K1" s="23"/>
    </row>
    <row r="2" spans="2:11" x14ac:dyDescent="0.2">
      <c r="H2" s="23" t="s">
        <v>115</v>
      </c>
      <c r="I2" s="23"/>
      <c r="J2" s="23"/>
      <c r="K2" s="23"/>
    </row>
    <row r="3" spans="2:11" x14ac:dyDescent="0.2">
      <c r="H3" s="12"/>
      <c r="I3" s="12"/>
      <c r="J3" s="12"/>
      <c r="K3" s="12"/>
    </row>
    <row r="4" spans="2:11" x14ac:dyDescent="0.2">
      <c r="G4" s="45" t="s">
        <v>116</v>
      </c>
      <c r="H4" s="45"/>
      <c r="I4" s="45"/>
      <c r="J4" s="45"/>
    </row>
    <row r="5" spans="2:11" x14ac:dyDescent="0.2">
      <c r="H5" s="13"/>
      <c r="I5" s="13"/>
      <c r="J5" s="13"/>
    </row>
    <row r="6" spans="2:11" x14ac:dyDescent="0.2">
      <c r="D6" s="46" t="s">
        <v>123</v>
      </c>
      <c r="E6" s="46"/>
      <c r="F6" s="46"/>
      <c r="G6" s="46"/>
      <c r="H6" s="46"/>
      <c r="I6" s="46"/>
      <c r="J6" s="46"/>
    </row>
    <row r="7" spans="2:11" x14ac:dyDescent="0.2">
      <c r="D7" s="30" t="s">
        <v>18</v>
      </c>
      <c r="E7" s="30"/>
      <c r="F7" s="30"/>
      <c r="G7" s="30"/>
      <c r="H7" s="30"/>
      <c r="I7" s="30"/>
      <c r="J7" s="30"/>
    </row>
    <row r="9" spans="2:11" x14ac:dyDescent="0.2">
      <c r="G9" s="46" t="s">
        <v>124</v>
      </c>
      <c r="H9" s="46"/>
      <c r="I9" s="46"/>
      <c r="J9" s="46"/>
    </row>
    <row r="10" spans="2:11" x14ac:dyDescent="0.2">
      <c r="G10" s="47" t="s">
        <v>117</v>
      </c>
      <c r="H10" s="47"/>
      <c r="I10" s="47"/>
      <c r="J10" s="47"/>
    </row>
    <row r="12" spans="2:11" x14ac:dyDescent="0.2">
      <c r="B12" s="24" t="s">
        <v>119</v>
      </c>
      <c r="C12" s="24"/>
      <c r="D12" s="24"/>
      <c r="E12" s="24"/>
      <c r="F12" s="24"/>
      <c r="G12" s="24"/>
      <c r="H12" s="24"/>
      <c r="I12" s="24"/>
      <c r="J12" s="24"/>
      <c r="K12" s="24"/>
    </row>
    <row r="13" spans="2:11" x14ac:dyDescent="0.2">
      <c r="B13" s="11"/>
      <c r="C13" s="11"/>
      <c r="D13" s="11"/>
      <c r="E13" s="11"/>
      <c r="F13" s="11"/>
      <c r="G13" s="48"/>
      <c r="H13" s="48"/>
      <c r="I13" s="48"/>
      <c r="J13" s="11"/>
      <c r="K13" s="11"/>
    </row>
    <row r="14" spans="2:11" x14ac:dyDescent="0.2">
      <c r="G14" s="37" t="s">
        <v>120</v>
      </c>
      <c r="H14" s="37"/>
      <c r="I14" s="37"/>
      <c r="J14" s="9"/>
    </row>
    <row r="15" spans="2:11" x14ac:dyDescent="0.2">
      <c r="G15" s="38" t="s">
        <v>21</v>
      </c>
      <c r="H15" s="38"/>
      <c r="I15" s="38"/>
      <c r="J15" s="9"/>
    </row>
    <row r="16" spans="2:11" x14ac:dyDescent="0.2">
      <c r="G16" s="37" t="s">
        <v>118</v>
      </c>
      <c r="H16" s="37"/>
      <c r="I16" s="37"/>
      <c r="J16" s="9"/>
    </row>
    <row r="17" spans="1:11" x14ac:dyDescent="0.2">
      <c r="G17" s="38" t="s">
        <v>17</v>
      </c>
      <c r="H17" s="38"/>
      <c r="I17" s="38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5" t="s">
        <v>19</v>
      </c>
      <c r="I19" s="25"/>
      <c r="J19" s="26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111</v>
      </c>
    </row>
    <row r="22" spans="1:11" ht="12" customHeight="1" x14ac:dyDescent="0.2">
      <c r="A22" s="39" t="s">
        <v>1</v>
      </c>
      <c r="B22" s="40"/>
      <c r="C22" s="40"/>
      <c r="D22" s="40"/>
      <c r="E22" s="40"/>
      <c r="F22" s="40"/>
      <c r="G22" s="31" t="s">
        <v>2</v>
      </c>
      <c r="H22" s="51" t="s">
        <v>0</v>
      </c>
      <c r="I22" s="27" t="s">
        <v>3</v>
      </c>
      <c r="J22" s="27" t="s">
        <v>26</v>
      </c>
    </row>
    <row r="23" spans="1:11" x14ac:dyDescent="0.2">
      <c r="A23" s="41"/>
      <c r="B23" s="42"/>
      <c r="C23" s="42"/>
      <c r="D23" s="42"/>
      <c r="E23" s="42"/>
      <c r="F23" s="42"/>
      <c r="G23" s="32"/>
      <c r="H23" s="52"/>
      <c r="I23" s="28"/>
      <c r="J23" s="28"/>
    </row>
    <row r="24" spans="1:11" ht="11.1" customHeight="1" x14ac:dyDescent="0.2">
      <c r="A24" s="43"/>
      <c r="B24" s="44"/>
      <c r="C24" s="44"/>
      <c r="D24" s="44"/>
      <c r="E24" s="44"/>
      <c r="F24" s="44"/>
      <c r="G24" s="33"/>
      <c r="H24" s="53"/>
      <c r="I24" s="29"/>
      <c r="J24" s="29"/>
    </row>
    <row r="25" spans="1:11" x14ac:dyDescent="0.2">
      <c r="A25" s="49">
        <v>1</v>
      </c>
      <c r="B25" s="50"/>
      <c r="C25" s="50"/>
      <c r="D25" s="50"/>
      <c r="E25" s="50"/>
      <c r="F25" s="50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30</v>
      </c>
      <c r="H26" s="2">
        <v>1</v>
      </c>
      <c r="I26" s="15">
        <f>I27+I29+I35</f>
        <v>46154.9</v>
      </c>
      <c r="J26" s="15">
        <f>J27+J29+J35</f>
        <v>48373.1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31</v>
      </c>
      <c r="H27" s="1">
        <v>2</v>
      </c>
      <c r="I27" s="18">
        <f>I28</f>
        <v>43220.9</v>
      </c>
      <c r="J27" s="18">
        <f>J28</f>
        <v>44447.8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32</v>
      </c>
      <c r="H28" s="4">
        <v>3</v>
      </c>
      <c r="I28" s="17">
        <v>43220.9</v>
      </c>
      <c r="J28" s="17">
        <v>44447.8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33</v>
      </c>
      <c r="H29" s="1">
        <v>4</v>
      </c>
      <c r="I29" s="18">
        <f>I30+I33+I34</f>
        <v>2601.1999999999998</v>
      </c>
      <c r="J29" s="18">
        <f>J30+J33+J34</f>
        <v>3552.2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900</v>
      </c>
      <c r="J30" s="16">
        <f>J31+J32</f>
        <v>1612.6999999999998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34</v>
      </c>
      <c r="H31" s="4">
        <v>6</v>
      </c>
      <c r="I31" s="17">
        <v>765</v>
      </c>
      <c r="J31" s="17">
        <f>1390.1+0.1</f>
        <v>1390.1999999999998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35</v>
      </c>
      <c r="H32" s="4">
        <v>7</v>
      </c>
      <c r="I32" s="17">
        <v>135</v>
      </c>
      <c r="J32" s="17">
        <v>222.5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15</v>
      </c>
      <c r="J33" s="17">
        <v>59.4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24</v>
      </c>
      <c r="H34" s="4">
        <v>9</v>
      </c>
      <c r="I34" s="17">
        <v>1686.2</v>
      </c>
      <c r="J34" s="17">
        <v>1880.1</v>
      </c>
    </row>
    <row r="35" spans="1:10" ht="13.5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36</v>
      </c>
      <c r="H35" s="1">
        <v>10</v>
      </c>
      <c r="I35" s="18">
        <f>I36+I37+I38</f>
        <v>332.8</v>
      </c>
      <c r="J35" s="18">
        <f>J36+J37+J38</f>
        <v>373.1</v>
      </c>
    </row>
    <row r="36" spans="1:10" x14ac:dyDescent="0.2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37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22</v>
      </c>
      <c r="H37" s="4">
        <v>12</v>
      </c>
      <c r="I37" s="17">
        <v>332.8</v>
      </c>
      <c r="J37" s="17">
        <v>373.1</v>
      </c>
    </row>
    <row r="38" spans="1:10" x14ac:dyDescent="0.2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38</v>
      </c>
      <c r="H38" s="4">
        <v>13</v>
      </c>
      <c r="I38" s="17"/>
      <c r="J38" s="17"/>
    </row>
    <row r="39" spans="1:10" x14ac:dyDescent="0.2">
      <c r="A39" s="1">
        <v>1</v>
      </c>
      <c r="B39" s="1">
        <v>3</v>
      </c>
      <c r="C39" s="1"/>
      <c r="D39" s="1"/>
      <c r="E39" s="1"/>
      <c r="F39" s="1"/>
      <c r="G39" s="7" t="s">
        <v>39</v>
      </c>
      <c r="H39" s="1">
        <v>14</v>
      </c>
      <c r="I39" s="18">
        <f>I40+I43+I46+I49</f>
        <v>41642.100000000006</v>
      </c>
      <c r="J39" s="18">
        <f>J40+J43+J46+J49</f>
        <v>41061.500000000007</v>
      </c>
    </row>
    <row r="40" spans="1:10" x14ac:dyDescent="0.2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2.5" x14ac:dyDescent="0.2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40</v>
      </c>
      <c r="H41" s="4">
        <v>16</v>
      </c>
      <c r="I41" s="17"/>
      <c r="J41" s="17"/>
    </row>
    <row r="42" spans="1:10" x14ac:dyDescent="0.2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41</v>
      </c>
      <c r="H42" s="4">
        <v>17</v>
      </c>
      <c r="I42" s="17"/>
      <c r="J42" s="17"/>
    </row>
    <row r="43" spans="1:10" ht="16.5" customHeight="1" x14ac:dyDescent="0.2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2.5" x14ac:dyDescent="0.2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42</v>
      </c>
      <c r="H44" s="4">
        <v>19</v>
      </c>
      <c r="I44" s="17"/>
      <c r="J44" s="17"/>
    </row>
    <row r="45" spans="1:10" ht="22.5" x14ac:dyDescent="0.2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43</v>
      </c>
      <c r="H45" s="4">
        <v>20</v>
      </c>
      <c r="I45" s="17"/>
      <c r="J45" s="17"/>
    </row>
    <row r="46" spans="1:10" ht="15" customHeight="1" x14ac:dyDescent="0.2">
      <c r="A46" s="1">
        <v>1</v>
      </c>
      <c r="B46" s="1">
        <v>3</v>
      </c>
      <c r="C46" s="1">
        <v>3</v>
      </c>
      <c r="D46" s="1"/>
      <c r="E46" s="1"/>
      <c r="F46" s="1"/>
      <c r="G46" s="7" t="s">
        <v>25</v>
      </c>
      <c r="H46" s="1">
        <v>21</v>
      </c>
      <c r="I46" s="18">
        <f>I47+I48</f>
        <v>0</v>
      </c>
      <c r="J46" s="18">
        <f>J47+J48</f>
        <v>0</v>
      </c>
    </row>
    <row r="47" spans="1:10" ht="22.5" x14ac:dyDescent="0.2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44</v>
      </c>
      <c r="H47" s="4">
        <v>22</v>
      </c>
      <c r="I47" s="17"/>
      <c r="J47" s="17"/>
    </row>
    <row r="48" spans="1:10" ht="22.5" x14ac:dyDescent="0.2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45</v>
      </c>
      <c r="H48" s="4">
        <v>23</v>
      </c>
      <c r="I48" s="17"/>
      <c r="J48" s="17"/>
    </row>
    <row r="49" spans="1:10" ht="21" x14ac:dyDescent="0.2">
      <c r="A49" s="1">
        <v>1</v>
      </c>
      <c r="B49" s="1">
        <v>3</v>
      </c>
      <c r="C49" s="1">
        <v>4</v>
      </c>
      <c r="D49" s="1"/>
      <c r="E49" s="1"/>
      <c r="F49" s="1"/>
      <c r="G49" s="7" t="s">
        <v>105</v>
      </c>
      <c r="H49" s="1">
        <v>24</v>
      </c>
      <c r="I49" s="18">
        <f>I50+I57</f>
        <v>41642.100000000006</v>
      </c>
      <c r="J49" s="18">
        <f>J50+J57</f>
        <v>41061.500000000007</v>
      </c>
    </row>
    <row r="50" spans="1:10" ht="26.25" customHeight="1" x14ac:dyDescent="0.2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46</v>
      </c>
      <c r="H50" s="4">
        <v>25</v>
      </c>
      <c r="I50" s="16">
        <f>I51+I55+I56</f>
        <v>34882.800000000003</v>
      </c>
      <c r="J50" s="16">
        <f>J51+J55+J56</f>
        <v>34444.100000000006</v>
      </c>
    </row>
    <row r="51" spans="1:10" ht="23.25" customHeight="1" x14ac:dyDescent="0.2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106</v>
      </c>
      <c r="H51" s="4">
        <v>26</v>
      </c>
      <c r="I51" s="16">
        <f>I52+I53+I54</f>
        <v>26204.400000000001</v>
      </c>
      <c r="J51" s="16">
        <f>J52+J53+J54</f>
        <v>26094.200000000004</v>
      </c>
    </row>
    <row r="52" spans="1:10" ht="22.5" x14ac:dyDescent="0.2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6572.8</v>
      </c>
      <c r="J52" s="17">
        <v>6469.5</v>
      </c>
    </row>
    <row r="53" spans="1:10" x14ac:dyDescent="0.2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18943.2</v>
      </c>
      <c r="J53" s="17">
        <f>18936.4-0.1</f>
        <v>18936.300000000003</v>
      </c>
    </row>
    <row r="54" spans="1:10" x14ac:dyDescent="0.2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688.4</v>
      </c>
      <c r="J54" s="17">
        <v>688.4</v>
      </c>
    </row>
    <row r="55" spans="1:10" ht="45" x14ac:dyDescent="0.2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47</v>
      </c>
      <c r="H55" s="4">
        <v>30</v>
      </c>
      <c r="I55" s="17">
        <v>3074.4</v>
      </c>
      <c r="J55" s="17">
        <f>3057.8+0.1</f>
        <v>3057.9</v>
      </c>
    </row>
    <row r="56" spans="1:10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48</v>
      </c>
      <c r="H56" s="4">
        <v>31</v>
      </c>
      <c r="I56" s="17">
        <v>5604</v>
      </c>
      <c r="J56" s="17">
        <f>5291.5+0.5</f>
        <v>5292</v>
      </c>
    </row>
    <row r="57" spans="1:10" ht="22.5" x14ac:dyDescent="0.2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49</v>
      </c>
      <c r="H57" s="4">
        <v>32</v>
      </c>
      <c r="I57" s="16">
        <f>I58+I63+I64</f>
        <v>6759.3</v>
      </c>
      <c r="J57" s="16">
        <f>J58+J63+J64</f>
        <v>6617.4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107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2.5" x14ac:dyDescent="0.2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2.5" x14ac:dyDescent="0.2">
      <c r="A61" s="4"/>
      <c r="B61" s="4"/>
      <c r="C61" s="4"/>
      <c r="D61" s="4"/>
      <c r="E61" s="4"/>
      <c r="F61" s="4"/>
      <c r="G61" s="6" t="s">
        <v>50</v>
      </c>
      <c r="H61" s="4">
        <v>36</v>
      </c>
      <c r="I61" s="17"/>
      <c r="J61" s="17"/>
    </row>
    <row r="62" spans="1:10" x14ac:dyDescent="0.2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51</v>
      </c>
      <c r="H63" s="4">
        <v>38</v>
      </c>
      <c r="I63" s="17">
        <v>158.5</v>
      </c>
      <c r="J63" s="17">
        <v>250.5</v>
      </c>
    </row>
    <row r="64" spans="1:10" ht="1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52</v>
      </c>
      <c r="H64" s="4">
        <v>39</v>
      </c>
      <c r="I64" s="17">
        <v>6600.8</v>
      </c>
      <c r="J64" s="17">
        <f>6366.9</f>
        <v>6366.9</v>
      </c>
    </row>
    <row r="65" spans="1:10" x14ac:dyDescent="0.2">
      <c r="A65" s="1">
        <v>1</v>
      </c>
      <c r="B65" s="1">
        <v>4</v>
      </c>
      <c r="C65" s="1"/>
      <c r="D65" s="1"/>
      <c r="E65" s="1"/>
      <c r="F65" s="1"/>
      <c r="G65" s="7" t="s">
        <v>53</v>
      </c>
      <c r="H65" s="1">
        <v>40</v>
      </c>
      <c r="I65" s="18">
        <f>I66+I78+I86+I87</f>
        <v>4905.5</v>
      </c>
      <c r="J65" s="18">
        <f>J66+J78+J86+J87</f>
        <v>5385.7000000000007</v>
      </c>
    </row>
    <row r="66" spans="1:10" x14ac:dyDescent="0.2">
      <c r="A66" s="1">
        <v>1</v>
      </c>
      <c r="B66" s="1">
        <v>4</v>
      </c>
      <c r="C66" s="1">
        <v>1</v>
      </c>
      <c r="D66" s="1"/>
      <c r="E66" s="1"/>
      <c r="F66" s="1"/>
      <c r="G66" s="7" t="s">
        <v>54</v>
      </c>
      <c r="H66" s="1">
        <v>41</v>
      </c>
      <c r="I66" s="18">
        <f>I67+I71+I72+I73+I77</f>
        <v>720</v>
      </c>
      <c r="J66" s="18">
        <f>J67+J71+J72+J73+J77</f>
        <v>1078.3</v>
      </c>
    </row>
    <row r="67" spans="1:10" x14ac:dyDescent="0.2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55</v>
      </c>
      <c r="H67" s="4">
        <v>42</v>
      </c>
      <c r="I67" s="16">
        <f>I68+I69+I70</f>
        <v>0</v>
      </c>
      <c r="J67" s="16">
        <f>J68+J69+J70</f>
        <v>132.5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7.9</v>
      </c>
    </row>
    <row r="69" spans="1:10" ht="22.5" x14ac:dyDescent="0.2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56</v>
      </c>
      <c r="H69" s="4">
        <v>44</v>
      </c>
      <c r="I69" s="17"/>
      <c r="J69" s="17">
        <f>123.2+1.4</f>
        <v>124.60000000000001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57</v>
      </c>
      <c r="H70" s="4">
        <v>45</v>
      </c>
      <c r="I70" s="17"/>
      <c r="J70" s="17"/>
    </row>
    <row r="71" spans="1:10" x14ac:dyDescent="0.2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58</v>
      </c>
      <c r="H71" s="4">
        <v>46</v>
      </c>
      <c r="I71" s="17">
        <v>20</v>
      </c>
      <c r="J71" s="17">
        <v>87.4</v>
      </c>
    </row>
    <row r="72" spans="1:10" x14ac:dyDescent="0.2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59</v>
      </c>
      <c r="H72" s="4">
        <v>47</v>
      </c>
      <c r="I72" s="17">
        <v>600</v>
      </c>
      <c r="J72" s="17">
        <v>735.1</v>
      </c>
    </row>
    <row r="73" spans="1:10" ht="21.75" customHeight="1" x14ac:dyDescent="0.2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60</v>
      </c>
      <c r="H73" s="4">
        <v>48</v>
      </c>
      <c r="I73" s="16">
        <f>I74+I75+I76</f>
        <v>100</v>
      </c>
      <c r="J73" s="16">
        <f>J74+J75+J76</f>
        <v>123.3</v>
      </c>
    </row>
    <row r="74" spans="1:10" ht="17.25" customHeight="1" x14ac:dyDescent="0.2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61</v>
      </c>
      <c r="H74" s="4">
        <v>49</v>
      </c>
      <c r="I74" s="17">
        <v>50</v>
      </c>
      <c r="J74" s="17">
        <v>55.8</v>
      </c>
    </row>
    <row r="75" spans="1:10" ht="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50</v>
      </c>
      <c r="J75" s="17">
        <v>67.5</v>
      </c>
    </row>
    <row r="76" spans="1:10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27</v>
      </c>
      <c r="H76" s="4">
        <v>51</v>
      </c>
      <c r="I76" s="17"/>
      <c r="J76" s="17"/>
    </row>
    <row r="77" spans="1:10" ht="22.5" x14ac:dyDescent="0.2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1" x14ac:dyDescent="0.2">
      <c r="A78" s="1">
        <v>1</v>
      </c>
      <c r="B78" s="1">
        <v>4</v>
      </c>
      <c r="C78" s="1">
        <v>2</v>
      </c>
      <c r="D78" s="1"/>
      <c r="E78" s="1"/>
      <c r="F78" s="1"/>
      <c r="G78" s="7" t="s">
        <v>62</v>
      </c>
      <c r="H78" s="1">
        <v>53</v>
      </c>
      <c r="I78" s="18">
        <f>I79+I80+I81+I82+I85</f>
        <v>3902.5</v>
      </c>
      <c r="J78" s="18">
        <f>J79+J80+J81+J82+J85</f>
        <v>4015.6000000000004</v>
      </c>
    </row>
    <row r="79" spans="1:10" ht="22.5" x14ac:dyDescent="0.2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63</v>
      </c>
      <c r="H79" s="4">
        <v>54</v>
      </c>
      <c r="I79" s="17">
        <v>279.5</v>
      </c>
      <c r="J79" s="17">
        <v>344.7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64</v>
      </c>
      <c r="H80" s="4">
        <v>55</v>
      </c>
      <c r="I80" s="17">
        <v>153.6</v>
      </c>
      <c r="J80" s="17">
        <v>286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1724.4</v>
      </c>
      <c r="J81" s="17">
        <f>1730.3-0.1</f>
        <v>1730.2</v>
      </c>
    </row>
    <row r="82" spans="1:10" x14ac:dyDescent="0.2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65</v>
      </c>
      <c r="H82" s="4">
        <v>57</v>
      </c>
      <c r="I82" s="16">
        <f>I83+I84</f>
        <v>1745</v>
      </c>
      <c r="J82" s="16">
        <f>J83+J84</f>
        <v>1654.7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66</v>
      </c>
      <c r="H83" s="4">
        <v>58</v>
      </c>
      <c r="I83" s="17">
        <v>45</v>
      </c>
      <c r="J83" s="17">
        <v>65.400000000000006</v>
      </c>
    </row>
    <row r="84" spans="1:10" ht="15" customHeight="1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67</v>
      </c>
      <c r="H84" s="4">
        <v>59</v>
      </c>
      <c r="I84" s="17">
        <v>1700</v>
      </c>
      <c r="J84" s="17">
        <v>1589.3</v>
      </c>
    </row>
    <row r="85" spans="1:10" ht="17.2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">
      <c r="A86" s="1">
        <v>1</v>
      </c>
      <c r="B86" s="1">
        <v>4</v>
      </c>
      <c r="C86" s="1">
        <v>3</v>
      </c>
      <c r="D86" s="1"/>
      <c r="E86" s="1"/>
      <c r="F86" s="1"/>
      <c r="G86" s="7" t="s">
        <v>68</v>
      </c>
      <c r="H86" s="1">
        <v>61</v>
      </c>
      <c r="I86" s="19">
        <v>50</v>
      </c>
      <c r="J86" s="19">
        <v>75.099999999999994</v>
      </c>
    </row>
    <row r="87" spans="1:10" ht="18" customHeight="1" x14ac:dyDescent="0.2">
      <c r="A87" s="1">
        <v>1</v>
      </c>
      <c r="B87" s="1">
        <v>4</v>
      </c>
      <c r="C87" s="1">
        <v>4</v>
      </c>
      <c r="D87" s="1"/>
      <c r="E87" s="1"/>
      <c r="F87" s="1"/>
      <c r="G87" s="7" t="s">
        <v>69</v>
      </c>
      <c r="H87" s="1">
        <v>62</v>
      </c>
      <c r="I87" s="19">
        <v>233</v>
      </c>
      <c r="J87" s="19">
        <v>216.7</v>
      </c>
    </row>
    <row r="88" spans="1:10" ht="21" x14ac:dyDescent="0.2">
      <c r="A88" s="1">
        <v>4</v>
      </c>
      <c r="B88" s="1">
        <v>1</v>
      </c>
      <c r="C88" s="1"/>
      <c r="D88" s="1"/>
      <c r="E88" s="1"/>
      <c r="F88" s="1"/>
      <c r="G88" s="7" t="s">
        <v>70</v>
      </c>
      <c r="H88" s="1">
        <v>63</v>
      </c>
      <c r="I88" s="18">
        <f>I89+I104+I109+I112</f>
        <v>101</v>
      </c>
      <c r="J88" s="18">
        <f>J89+J104+J109+J112</f>
        <v>388.60000000000008</v>
      </c>
    </row>
    <row r="89" spans="1:10" ht="24" customHeight="1" x14ac:dyDescent="0.2">
      <c r="A89" s="1">
        <v>4</v>
      </c>
      <c r="B89" s="1">
        <v>1</v>
      </c>
      <c r="C89" s="1">
        <v>1</v>
      </c>
      <c r="D89" s="1"/>
      <c r="E89" s="1"/>
      <c r="F89" s="1"/>
      <c r="G89" s="7" t="s">
        <v>71</v>
      </c>
      <c r="H89" s="1">
        <v>64</v>
      </c>
      <c r="I89" s="18">
        <f>I90+I91+I95+I99+I103</f>
        <v>101</v>
      </c>
      <c r="J89" s="18">
        <f>J90+J91+J95+J99+J103</f>
        <v>386.80000000000007</v>
      </c>
    </row>
    <row r="90" spans="1:10" x14ac:dyDescent="0.2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72</v>
      </c>
      <c r="H90" s="4">
        <v>65</v>
      </c>
      <c r="I90" s="17"/>
      <c r="J90" s="17">
        <f>301.8-1.4</f>
        <v>300.40000000000003</v>
      </c>
    </row>
    <row r="91" spans="1:10" ht="22.5" x14ac:dyDescent="0.2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73</v>
      </c>
      <c r="H91" s="4">
        <v>66</v>
      </c>
      <c r="I91" s="16">
        <f>I92+I93+I94</f>
        <v>101</v>
      </c>
      <c r="J91" s="16">
        <f>J92+J93+J94</f>
        <v>86.4</v>
      </c>
    </row>
    <row r="92" spans="1:10" x14ac:dyDescent="0.2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74</v>
      </c>
      <c r="H92" s="4">
        <v>67</v>
      </c>
      <c r="I92" s="17">
        <v>101</v>
      </c>
      <c r="J92" s="17">
        <v>78</v>
      </c>
    </row>
    <row r="93" spans="1:10" ht="18.75" customHeight="1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75</v>
      </c>
      <c r="H93" s="4">
        <v>68</v>
      </c>
      <c r="I93" s="17"/>
      <c r="J93" s="17">
        <v>8.4</v>
      </c>
    </row>
    <row r="94" spans="1:10" ht="22.5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76</v>
      </c>
      <c r="H94" s="4">
        <v>69</v>
      </c>
      <c r="I94" s="17"/>
      <c r="J94" s="17"/>
    </row>
    <row r="95" spans="1:10" ht="22.5" x14ac:dyDescent="0.2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77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78</v>
      </c>
      <c r="H96" s="4">
        <v>71</v>
      </c>
      <c r="I96" s="17"/>
      <c r="J96" s="17"/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79</v>
      </c>
      <c r="H97" s="4">
        <v>72</v>
      </c>
      <c r="I97" s="17"/>
      <c r="J97" s="17"/>
    </row>
    <row r="98" spans="1:10" ht="15.7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80</v>
      </c>
      <c r="H98" s="4">
        <v>73</v>
      </c>
      <c r="I98" s="17"/>
      <c r="J98" s="17"/>
    </row>
    <row r="99" spans="1:10" ht="22.5" x14ac:dyDescent="0.2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81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82</v>
      </c>
      <c r="H100" s="4">
        <v>75</v>
      </c>
      <c r="I100" s="17"/>
      <c r="J100" s="17"/>
    </row>
    <row r="101" spans="1:10" ht="22.5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83</v>
      </c>
      <c r="H101" s="4">
        <v>76</v>
      </c>
      <c r="I101" s="17"/>
      <c r="J101" s="17"/>
    </row>
    <row r="102" spans="1:10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84</v>
      </c>
      <c r="H102" s="4">
        <v>77</v>
      </c>
      <c r="I102" s="17"/>
      <c r="J102" s="17"/>
    </row>
    <row r="103" spans="1:10" ht="22.5" x14ac:dyDescent="0.2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23</v>
      </c>
      <c r="H103" s="4">
        <v>78</v>
      </c>
      <c r="I103" s="17"/>
      <c r="J103" s="17"/>
    </row>
    <row r="104" spans="1:10" ht="21" x14ac:dyDescent="0.2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85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2.5" x14ac:dyDescent="0.2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86</v>
      </c>
      <c r="H105" s="4">
        <v>80</v>
      </c>
      <c r="I105" s="17"/>
      <c r="J105" s="17"/>
    </row>
    <row r="106" spans="1:10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87</v>
      </c>
      <c r="H106" s="4">
        <v>81</v>
      </c>
      <c r="I106" s="17"/>
      <c r="J106" s="17"/>
    </row>
    <row r="107" spans="1:10" ht="18" customHeight="1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88</v>
      </c>
      <c r="H107" s="4">
        <v>82</v>
      </c>
      <c r="I107" s="17"/>
      <c r="J107" s="17"/>
    </row>
    <row r="108" spans="1:10" ht="17.25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89</v>
      </c>
      <c r="H108" s="4">
        <v>83</v>
      </c>
      <c r="I108" s="17"/>
      <c r="J108" s="17"/>
    </row>
    <row r="109" spans="1:10" ht="15" customHeight="1" x14ac:dyDescent="0.2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90</v>
      </c>
      <c r="H109" s="1">
        <v>84</v>
      </c>
      <c r="I109" s="18">
        <f>I110+I111</f>
        <v>0</v>
      </c>
      <c r="J109" s="18">
        <f>J110+J111</f>
        <v>1.8</v>
      </c>
    </row>
    <row r="110" spans="1:10" ht="22.5" x14ac:dyDescent="0.2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91</v>
      </c>
      <c r="H110" s="4">
        <v>85</v>
      </c>
      <c r="I110" s="17"/>
      <c r="J110" s="17"/>
    </row>
    <row r="111" spans="1:10" x14ac:dyDescent="0.2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92</v>
      </c>
      <c r="H111" s="4">
        <v>86</v>
      </c>
      <c r="I111" s="17"/>
      <c r="J111" s="17">
        <v>1.8</v>
      </c>
    </row>
    <row r="112" spans="1:10" ht="21" x14ac:dyDescent="0.2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93</v>
      </c>
      <c r="H112" s="1">
        <v>87</v>
      </c>
      <c r="I112" s="19"/>
      <c r="J112" s="19"/>
    </row>
    <row r="113" spans="1:10" ht="19.5" customHeight="1" x14ac:dyDescent="0.2">
      <c r="A113" s="4"/>
      <c r="B113" s="4"/>
      <c r="C113" s="4"/>
      <c r="D113" s="4"/>
      <c r="E113" s="4"/>
      <c r="F113" s="4"/>
      <c r="G113" s="7" t="s">
        <v>94</v>
      </c>
      <c r="H113" s="1">
        <v>88</v>
      </c>
      <c r="I113" s="18">
        <f>I26+I39+I65+I88</f>
        <v>92803.5</v>
      </c>
      <c r="J113" s="18">
        <f>J26+J39+J65+J88</f>
        <v>95208.900000000009</v>
      </c>
    </row>
    <row r="114" spans="1:10" ht="25.5" customHeight="1" x14ac:dyDescent="0.2">
      <c r="A114" s="4"/>
      <c r="B114" s="4"/>
      <c r="C114" s="4"/>
      <c r="D114" s="4"/>
      <c r="E114" s="4"/>
      <c r="F114" s="4"/>
      <c r="G114" s="7" t="s">
        <v>95</v>
      </c>
      <c r="H114" s="1">
        <v>89</v>
      </c>
      <c r="I114" s="18">
        <f>I115+I120</f>
        <v>3840.7</v>
      </c>
      <c r="J114" s="18">
        <f>J115+J120</f>
        <v>3722.5</v>
      </c>
    </row>
    <row r="115" spans="1:10" ht="30" customHeight="1" x14ac:dyDescent="0.2">
      <c r="A115" s="1">
        <v>4</v>
      </c>
      <c r="B115" s="1">
        <v>2</v>
      </c>
      <c r="C115" s="1"/>
      <c r="D115" s="1"/>
      <c r="E115" s="1"/>
      <c r="F115" s="1"/>
      <c r="G115" s="7" t="s">
        <v>108</v>
      </c>
      <c r="H115" s="1">
        <v>90</v>
      </c>
      <c r="I115" s="18">
        <f>I116+I119</f>
        <v>0</v>
      </c>
      <c r="J115" s="18">
        <f>J116+J119</f>
        <v>0</v>
      </c>
    </row>
    <row r="116" spans="1:10" ht="31.5" x14ac:dyDescent="0.2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96</v>
      </c>
      <c r="H116" s="1">
        <v>91</v>
      </c>
      <c r="I116" s="18">
        <f>I117+I118</f>
        <v>0</v>
      </c>
      <c r="J116" s="18">
        <f>J117+J118</f>
        <v>0</v>
      </c>
    </row>
    <row r="117" spans="1:10" ht="22.7" customHeight="1" x14ac:dyDescent="0.2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97</v>
      </c>
      <c r="H118" s="4">
        <v>93</v>
      </c>
      <c r="I118" s="17"/>
      <c r="J118" s="17"/>
    </row>
    <row r="119" spans="1:10" ht="34.700000000000003" customHeight="1" x14ac:dyDescent="0.2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109</v>
      </c>
      <c r="H119" s="1">
        <v>94</v>
      </c>
      <c r="I119" s="19"/>
      <c r="J119" s="19"/>
    </row>
    <row r="120" spans="1:10" ht="27" customHeight="1" x14ac:dyDescent="0.2">
      <c r="A120" s="1">
        <v>4</v>
      </c>
      <c r="B120" s="1">
        <v>3</v>
      </c>
      <c r="C120" s="4"/>
      <c r="D120" s="4"/>
      <c r="E120" s="4"/>
      <c r="F120" s="4"/>
      <c r="G120" s="7" t="s">
        <v>98</v>
      </c>
      <c r="H120" s="1">
        <v>95</v>
      </c>
      <c r="I120" s="18">
        <f>I121+I125</f>
        <v>3840.7</v>
      </c>
      <c r="J120" s="18">
        <f>J121+J125</f>
        <v>3722.5</v>
      </c>
    </row>
    <row r="121" spans="1:10" ht="38.450000000000003" customHeight="1" x14ac:dyDescent="0.2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99</v>
      </c>
      <c r="H121" s="1">
        <v>96</v>
      </c>
      <c r="I121" s="18">
        <f>I122</f>
        <v>3840.7</v>
      </c>
      <c r="J121" s="18">
        <f>J122</f>
        <v>3722.5</v>
      </c>
    </row>
    <row r="122" spans="1:10" ht="15" customHeight="1" x14ac:dyDescent="0.2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100</v>
      </c>
      <c r="H122" s="4">
        <v>97</v>
      </c>
      <c r="I122" s="20">
        <f>I123+I124</f>
        <v>3840.7</v>
      </c>
      <c r="J122" s="16">
        <f>J123+J124</f>
        <v>3722.5</v>
      </c>
    </row>
    <row r="123" spans="1:10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101</v>
      </c>
      <c r="H123" s="4">
        <v>98</v>
      </c>
      <c r="I123" s="17"/>
      <c r="J123" s="17"/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102</v>
      </c>
      <c r="H124" s="4">
        <v>99</v>
      </c>
      <c r="I124" s="17">
        <v>3840.7</v>
      </c>
      <c r="J124" s="17">
        <v>3722.5</v>
      </c>
    </row>
    <row r="125" spans="1:10" ht="31.5" x14ac:dyDescent="0.2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110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103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101</v>
      </c>
      <c r="H127" s="4">
        <v>102</v>
      </c>
      <c r="I127" s="17"/>
      <c r="J127" s="17"/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102</v>
      </c>
      <c r="H128" s="4">
        <v>103</v>
      </c>
      <c r="I128" s="17"/>
      <c r="J128" s="17"/>
    </row>
    <row r="129" spans="1:16" x14ac:dyDescent="0.2">
      <c r="A129" s="1"/>
      <c r="B129" s="1"/>
      <c r="C129" s="1"/>
      <c r="D129" s="1"/>
      <c r="E129" s="1"/>
      <c r="F129" s="1"/>
      <c r="G129" s="7" t="s">
        <v>28</v>
      </c>
      <c r="H129" s="1">
        <v>104</v>
      </c>
      <c r="I129" s="19">
        <f>+I130</f>
        <v>7372.4</v>
      </c>
      <c r="J129" s="19">
        <f>+J130</f>
        <v>7610.7</v>
      </c>
    </row>
    <row r="130" spans="1:16" ht="31.5" x14ac:dyDescent="0.2">
      <c r="A130" s="4"/>
      <c r="B130" s="4"/>
      <c r="C130" s="4"/>
      <c r="D130" s="4"/>
      <c r="E130" s="4"/>
      <c r="F130" s="4"/>
      <c r="G130" s="7" t="s">
        <v>29</v>
      </c>
      <c r="H130" s="1">
        <v>105</v>
      </c>
      <c r="I130" s="19">
        <v>7372.4</v>
      </c>
      <c r="J130" s="19">
        <v>7610.7</v>
      </c>
    </row>
    <row r="131" spans="1:16" x14ac:dyDescent="0.2">
      <c r="A131" s="4"/>
      <c r="B131" s="4"/>
      <c r="C131" s="4"/>
      <c r="D131" s="4"/>
      <c r="E131" s="4"/>
      <c r="F131" s="4"/>
      <c r="G131" s="7" t="s">
        <v>104</v>
      </c>
      <c r="H131" s="1">
        <v>106</v>
      </c>
      <c r="I131" s="16">
        <f>I113+I114+I129</f>
        <v>104016.59999999999</v>
      </c>
      <c r="J131" s="16">
        <f>J113+J114+J129</f>
        <v>106542.1</v>
      </c>
    </row>
    <row r="133" spans="1:16" x14ac:dyDescent="0.2">
      <c r="B133" s="34" t="s">
        <v>121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22"/>
      <c r="N133" s="22"/>
      <c r="O133" s="21"/>
      <c r="P133" s="21"/>
    </row>
    <row r="134" spans="1:16" x14ac:dyDescent="0.2">
      <c r="B134" s="35" t="s">
        <v>112</v>
      </c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O134" s="21"/>
      <c r="P134" s="21"/>
    </row>
    <row r="137" spans="1:16" x14ac:dyDescent="0.2">
      <c r="B137" s="34" t="s">
        <v>122</v>
      </c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22"/>
      <c r="N137" s="22"/>
    </row>
    <row r="138" spans="1:16" x14ac:dyDescent="0.2">
      <c r="B138" s="35" t="s">
        <v>113</v>
      </c>
      <c r="C138" s="36"/>
      <c r="D138" s="36"/>
      <c r="E138" s="36"/>
      <c r="F138" s="36"/>
      <c r="G138" s="36"/>
      <c r="H138" s="36"/>
      <c r="I138" s="36"/>
      <c r="J138" s="36"/>
      <c r="K138" s="36"/>
      <c r="L138" s="36"/>
    </row>
    <row r="142" spans="1:16" ht="5.45" customHeight="1" x14ac:dyDescent="0.2"/>
  </sheetData>
  <sheetProtection password="CEEF" sheet="1" selectLockedCells="1"/>
  <mergeCells count="24">
    <mergeCell ref="B138:L138"/>
    <mergeCell ref="G4:J4"/>
    <mergeCell ref="G9:J9"/>
    <mergeCell ref="G10:J10"/>
    <mergeCell ref="D6:J6"/>
    <mergeCell ref="G13:I13"/>
    <mergeCell ref="A25:F25"/>
    <mergeCell ref="B133:L133"/>
    <mergeCell ref="H22:H24"/>
    <mergeCell ref="G17:I17"/>
    <mergeCell ref="B137:L137"/>
    <mergeCell ref="B134:L134"/>
    <mergeCell ref="G14:I14"/>
    <mergeCell ref="G15:I15"/>
    <mergeCell ref="G16:I16"/>
    <mergeCell ref="A22:F24"/>
    <mergeCell ref="H1:K1"/>
    <mergeCell ref="B12:K12"/>
    <mergeCell ref="H19:J19"/>
    <mergeCell ref="H2:K2"/>
    <mergeCell ref="I22:I24"/>
    <mergeCell ref="J22:J24"/>
    <mergeCell ref="D7:J7"/>
    <mergeCell ref="G22:G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priedas</vt:lpstr>
      <vt:lpstr>'1 priedas'!Print_Titles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2023-04-05T10:55:14Z</cp:lastPrinted>
  <dcterms:created xsi:type="dcterms:W3CDTF">2004-04-20T08:38:47Z</dcterms:created>
  <dcterms:modified xsi:type="dcterms:W3CDTF">2024-02-09T06:31:57Z</dcterms:modified>
</cp:coreProperties>
</file>