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glieke\Documents\Sen dokumentai\Seniunijos\2026\2025 m. plano ataskaitos\"/>
    </mc:Choice>
  </mc:AlternateContent>
  <xr:revisionPtr revIDLastSave="0" documentId="13_ncr:1_{752EF038-FDF7-4C84-8ABC-3740A6D7D9FC}" xr6:coauthVersionLast="47" xr6:coauthVersionMax="47" xr10:uidLastSave="{00000000-0000-0000-0000-000000000000}"/>
  <bookViews>
    <workbookView xWindow="-120" yWindow="-120" windowWidth="29040" windowHeight="15720" tabRatio="988" xr2:uid="{00000000-000D-0000-FFFF-FFFF00000000}"/>
  </bookViews>
  <sheets>
    <sheet name="Metinio plano forma" sheetId="28" r:id="rId1"/>
  </sheets>
  <definedNames>
    <definedName name="_xlnm._FilterDatabase" localSheetId="0" hidden="1">'Metinio plano forma'!$A$10:$W$46</definedName>
    <definedName name="_xlnm.Print_Area" localSheetId="0">'Metinio plano forma'!$A$1:$L$78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9" i="28" l="1"/>
  <c r="H68" i="28"/>
  <c r="H66" i="28"/>
  <c r="H64" i="28"/>
  <c r="H70" i="28"/>
  <c r="G70" i="28"/>
  <c r="G66" i="28" s="1"/>
  <c r="G75" i="28" s="1"/>
  <c r="G69" i="28"/>
  <c r="G68" i="28"/>
  <c r="H12" i="28"/>
  <c r="H11" i="28" s="1"/>
  <c r="G49" i="28"/>
  <c r="G48" i="28" s="1"/>
  <c r="G55" i="28"/>
  <c r="G54" i="28" s="1"/>
  <c r="G36" i="28"/>
  <c r="G30" i="28"/>
  <c r="G12" i="28"/>
  <c r="G11" i="28" s="1"/>
  <c r="H75" i="28" l="1"/>
  <c r="G27" i="28"/>
  <c r="G64" i="28"/>
  <c r="G19" i="28" l="1"/>
</calcChain>
</file>

<file path=xl/sharedStrings.xml><?xml version="1.0" encoding="utf-8"?>
<sst xmlns="http://schemas.openxmlformats.org/spreadsheetml/2006/main" count="311" uniqueCount="200">
  <si>
    <t>2</t>
  </si>
  <si>
    <t>Vertinimo kriterijai</t>
  </si>
  <si>
    <t>Pavadinimas</t>
  </si>
  <si>
    <t>1</t>
  </si>
  <si>
    <t>Programos uždavinio, priemonės kodas ir požymis</t>
  </si>
  <si>
    <t>Uždavinio, priemonės pavadinimas, finansavimo šaltiniai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</si>
  <si>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</si>
  <si>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</si>
  <si>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</si>
  <si>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Veiklos kodas</t>
  </si>
  <si>
    <t>Veiklos pavadinimas</t>
  </si>
  <si>
    <t>Atsakingas vykdytojas</t>
  </si>
  <si>
    <t>PATVIRTINTA</t>
  </si>
  <si>
    <t xml:space="preserve">Kėdainių rajono savivaldybės administracijos direktoriaus </t>
  </si>
  <si>
    <t>Finansavimo šaltinis</t>
  </si>
  <si>
    <t>(įstaigos pavadinimas)</t>
  </si>
  <si>
    <t>Planas</t>
  </si>
  <si>
    <r>
      <t>1.1. savivaldybės biudžeto lėšos (nuosavos, be ankstesnių metų likučio)</t>
    </r>
    <r>
      <rPr>
        <b/>
        <i/>
        <sz val="10"/>
        <color theme="1"/>
        <rFont val="Times New Roman"/>
        <family val="1"/>
      </rPr>
      <t xml:space="preserve"> SB</t>
    </r>
  </si>
  <si>
    <r>
      <t xml:space="preserve">1.2. Lietuvos Respublikos valstybės biudžeto dotacijos </t>
    </r>
    <r>
      <rPr>
        <b/>
        <i/>
        <sz val="10"/>
        <color theme="1"/>
        <rFont val="Times New Roman"/>
        <family val="1"/>
      </rPr>
      <t>SBVB</t>
    </r>
  </si>
  <si>
    <r>
      <t>1.3. Pajamų įmokos ir kitos pajamos</t>
    </r>
    <r>
      <rPr>
        <b/>
        <i/>
        <sz val="10"/>
        <color theme="1"/>
        <rFont val="Times New Roman"/>
        <family val="1"/>
      </rPr>
      <t xml:space="preserve"> ĮP</t>
    </r>
  </si>
  <si>
    <r>
      <t xml:space="preserve">1.4. Europos Sąjungos ir kitos tarptautinės finansinės paramos lėšos </t>
    </r>
    <r>
      <rPr>
        <b/>
        <i/>
        <sz val="10"/>
        <color theme="1"/>
        <rFont val="Times New Roman"/>
        <family val="1"/>
      </rPr>
      <t xml:space="preserve"> ES</t>
    </r>
  </si>
  <si>
    <r>
      <t xml:space="preserve">1.5. Skolintos lėšos </t>
    </r>
    <r>
      <rPr>
        <b/>
        <i/>
        <sz val="10"/>
        <color theme="1"/>
        <rFont val="Times New Roman"/>
        <family val="1"/>
      </rPr>
      <t>SK</t>
    </r>
  </si>
  <si>
    <r>
      <t>1.6. Ankstesnių metų likučiai</t>
    </r>
    <r>
      <rPr>
        <b/>
        <i/>
        <sz val="10"/>
        <color theme="1"/>
        <rFont val="Times New Roman"/>
        <family val="1"/>
      </rPr>
      <t xml:space="preserve"> SBL</t>
    </r>
  </si>
  <si>
    <t>Sudaryti sąlygas kokybiškai įgyvendinti teisės aktuose nustatytas Savivaldybei funkcijas, mažinant administracinę naštą, įgyvendinant lygias galimybes užtikrinančias bei korupcijos prevencijos priemones</t>
  </si>
  <si>
    <t>15</t>
  </si>
  <si>
    <t>Socialinių išmokų bei kompensacijų (būsto šildymo išlaidų, išlaidų šaltam bei nuotekoms ir išlaidų karštam vandeniui), paramos mirties atveju teikimas ir administravimas</t>
  </si>
  <si>
    <t>Išmokų vaikams teikimas</t>
  </si>
  <si>
    <t>Gerinti socialinę apliką ir didinti socialinės paramos įvairovę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</si>
  <si>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</si>
  <si>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</si>
  <si>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70</t>
  </si>
  <si>
    <t>Apšvietimo tinklų elektros energijos sunaudojimas seniūnijose, apšvietimo tinklų priežiūra</t>
  </si>
  <si>
    <t>Seniūnijų veiklos užtikrinimas</t>
  </si>
  <si>
    <t>Gyvenamosios vietos deklaravimo duomenų ir gyvenamosios vietos nedeklaravusių asmenų  apskaitos duomenų tvarkymas</t>
  </si>
  <si>
    <t>4</t>
  </si>
  <si>
    <t>Seniūnaičių veiklos organizavimas</t>
  </si>
  <si>
    <t>Seniūnas</t>
  </si>
  <si>
    <t>Seniūnaičių veiklos organizavimas (seniūnaičių sueigos, seniūnaičių rinkimai)</t>
  </si>
  <si>
    <t>Sosnovskio barčšio naikinimas</t>
  </si>
  <si>
    <t>7</t>
  </si>
  <si>
    <t>Želdynų ir želdinių apsauga, tvarkymas, kūrimas, veisimas</t>
  </si>
  <si>
    <t xml:space="preserve">Bendro naudojimo teritorijų tvarkymas ir priežiūra seniūnijose, teritorijų priežiūrai reikalingos įrangos įsigijimas </t>
  </si>
  <si>
    <t>Bendro naudojimo teritorijų tvarkymas ir priežiūra</t>
  </si>
  <si>
    <t>Vidutinis seniūnijos gatvių apšvietimo laikas tamsiuoju paros metu, val.</t>
  </si>
  <si>
    <t>500</t>
  </si>
  <si>
    <t>Organizuoti Lietuvos Respublikos teisės aktuose numatytos paramos bei paslaugų asmenims ir šeimoms teikimą, skatinti socialinę integraciją</t>
  </si>
  <si>
    <t>Socialinės paramos specialistas</t>
  </si>
  <si>
    <t xml:space="preserve">Išlaidų už įsigytus produktus, mokinio reikmenis finansavimas, socialinės paramos mokiniams administravimas </t>
  </si>
  <si>
    <t>3</t>
  </si>
  <si>
    <t>Seniūnijos kelių su žvyro danga greideriuojamas plotas, tūkst. kv.m. / kartai</t>
  </si>
  <si>
    <t>Aplinkos kokybės gerinimas, atkūrimas  ir apsauga, aplinkos priežiūros prevencinių priemonių vykdymas (AA)</t>
  </si>
  <si>
    <t>Plotas, kuriame naikinamas Sosnovskio barštis, ha / naikinimo kartai</t>
  </si>
  <si>
    <t>Želdynų ir želdinių apsauga, tvarkymas, būklės stebėsena, želdynų kūrimas, veisimas ir inventorizavimas (AA)</t>
  </si>
  <si>
    <t>Prižiūrimų bendro naudojimo teritorijų plotas, ha / kartai</t>
  </si>
  <si>
    <t xml:space="preserve">Kokybiškas ir efektyvus seniūnijos funkcijų vykdymas, teikiamų paslaugų kokybės užtikrinimas  </t>
  </si>
  <si>
    <t>Gyventojų, kuriems suteikta gyvenamosios vietos deklaravimo paslauga (atvykimo ir išvykimo deklaracijos, gyvenamosios vietos nedeklaravusių asmenų apskaita, gyvenamosios vietos duomenų taisymas, keitimas ir naikinimas), skaičius</t>
  </si>
  <si>
    <t>Gyventojų, kuriems išduotos pažymos gyvenamosios vietos deklaravimo klausimais, skaičius</t>
  </si>
  <si>
    <t>Atliktų notarinių veiksmų skaičius</t>
  </si>
  <si>
    <t>Išduotų leidimų laidojimui / kasinėjimui skaičius</t>
  </si>
  <si>
    <t>Išnagrinėtų dokumentų (prašymų, raštų ir pan.) skaičius / išduotų pažymų skaičius / parengtų veiklos įsakymų skaičius</t>
  </si>
  <si>
    <t>SBVB</t>
  </si>
  <si>
    <t>SB</t>
  </si>
  <si>
    <t>Prašymų dėl mokinių nemokamo maitinimo ir būtiniausių mokinio reikmenų įsigyjimo priėmimas</t>
  </si>
  <si>
    <t>Prašymų dėl išmokų vaikams priėmimas</t>
  </si>
  <si>
    <t>Prašymų dėl karšto ir šalto vandens pardavimo kainos komensavimo priėmimas</t>
  </si>
  <si>
    <t>Gatvių apšvietimas ir apšvietimo irengimų priežiūra, remontas</t>
  </si>
  <si>
    <t>Priimtų prašymų dėl socialinės pašalpos skyrimo, skaičius</t>
  </si>
  <si>
    <t xml:space="preserve">Prašymų dėl paramos mirties atveju skyrimo priėmimas </t>
  </si>
  <si>
    <t>Priimtų prašymų dėl paramos mirties atveju skyrimo, skaičius</t>
  </si>
  <si>
    <t>Prašymų dėl socialinės pašalpos skyrimo priėmimas</t>
  </si>
  <si>
    <t>Priimtų prašymų dėl išmokų vaikams, skaičius</t>
  </si>
  <si>
    <t>Priimtų prašymų dėl būsto šildymo kompensacijos skyrimo, skaičius</t>
  </si>
  <si>
    <t>Prašymų dėl būsto šildymo kompensacijos skyrimo priėmimas</t>
  </si>
  <si>
    <t>Priimtų prašymų dėl kompensacijos, skaičius</t>
  </si>
  <si>
    <t>20</t>
  </si>
  <si>
    <t>Prašymų dėl vienkartinės išmokos gimus vaikui Lietuvos Respublikos teritorijoje ir gyvenančiam Kėdainių rajono savivaldybėje prėmimas</t>
  </si>
  <si>
    <t>Priimtų prašymų dėl vienkartinės išmokos, skaičius</t>
  </si>
  <si>
    <t>Seniūnaičių skaičius / surengtų seniūnaičių sueigų skaičius</t>
  </si>
  <si>
    <t>Pasodintų augalų skaičius</t>
  </si>
  <si>
    <t>Apgenėtų medžių skaičius</t>
  </si>
  <si>
    <t>Prižiūrimų kapinių skaičius</t>
  </si>
  <si>
    <t>Patvirtintų seniūnijos etatų skaičius</t>
  </si>
  <si>
    <t>Gyvenamąją vietą seniūnijoje deklaravusių asmenų skaičius</t>
  </si>
  <si>
    <t>Patvirtintų socialinės paramos specialisto etatų skaičius</t>
  </si>
  <si>
    <t>Socialinės paramos specialisto darbo užmokesčio mokėjimas</t>
  </si>
  <si>
    <t>*</t>
  </si>
  <si>
    <t xml:space="preserve">002-01-05 (T) </t>
  </si>
  <si>
    <t>002-01-05-01 (TP)</t>
  </si>
  <si>
    <t>002-01-05-02 (TP)</t>
  </si>
  <si>
    <t>002-01-05-10 (TP)</t>
  </si>
  <si>
    <t>002-01-06 (T)</t>
  </si>
  <si>
    <t>Remti ir vykdyti aplinkos kokybės gerinimo, aplinkos monitoringo ir kitas aplinkos apsaugos iniciatyvas</t>
  </si>
  <si>
    <t>Prižiūrėti, tvarkyti savivaldybės viešąsias teritorijas, gerinti kraštovaizdžio apsaugą, didinti jo patrauklumą</t>
  </si>
  <si>
    <t>003-01-03 (T)</t>
  </si>
  <si>
    <t>003-01-01 (T)</t>
  </si>
  <si>
    <t>003-01-03-01 (TP)</t>
  </si>
  <si>
    <t>003-01-03-05 (TP)</t>
  </si>
  <si>
    <t>003-01-06 (T)</t>
  </si>
  <si>
    <t xml:space="preserve">Prižiūrėti ir plėtoti energetinę infrastruktūrą, diegti energiją taupančias priemones </t>
  </si>
  <si>
    <t>003-01-06-03 (TP)</t>
  </si>
  <si>
    <t>003-01-07 (T)</t>
  </si>
  <si>
    <t>Gerinti susisiekimo infrastruktūrą, užtikrinant gyventojų darnų judumą bei mobilumą</t>
  </si>
  <si>
    <t>Kėdainių rajono savivaldybės užimtumo didinimo programos įgyvendinimas</t>
  </si>
  <si>
    <t>Asmenų įdarbinimas pagal Užimtumo didinimo programą</t>
  </si>
  <si>
    <t>Įdarbintų asmenų skaičius</t>
  </si>
  <si>
    <t>003-01-05-15 (TP)</t>
  </si>
  <si>
    <t>005-01-01 (T)</t>
  </si>
  <si>
    <t>005-01-01-10 (TP)</t>
  </si>
  <si>
    <t>005-01-01-11 (TP)</t>
  </si>
  <si>
    <t xml:space="preserve">Valstybės perduotų savivaldybei funkcijų kokybiškas įgyvendinimas ir organizavimas </t>
  </si>
  <si>
    <t>Vyriausiasis specialistas</t>
  </si>
  <si>
    <t>005-01-01-12(TP)</t>
  </si>
  <si>
    <t>Seniūnijos kelių ir gatvių priežiūra</t>
  </si>
  <si>
    <t>Vietinės reikšmės kelių ir gatvių pagal patvirtintus kelių ir gatvių sąrašus žvyravimas, kub. m</t>
  </si>
  <si>
    <t>400</t>
  </si>
  <si>
    <t>Kelių ir gatvių, kuriose atnaujinta asfalbetonio danga, skaičius</t>
  </si>
  <si>
    <t>Keliuose ir gatvėse su asfalbetonio danga užtaisytų išdaužų plotas, kv .m</t>
  </si>
  <si>
    <t>Eismo saugumo priemonių skaičius</t>
  </si>
  <si>
    <t>Žvyruotų kelių priežiūra</t>
  </si>
  <si>
    <t>Pažvyruotų kelių ilgis, km</t>
  </si>
  <si>
    <t>Įsigyto žvyro kiekis, t</t>
  </si>
  <si>
    <t>Vietinė rikšmės kelių ir gatvių remotas, priežiūra ir palaikymas, saugaus eiso ir arnaus jdumo priemonių diegimas (KPP)</t>
  </si>
  <si>
    <t>Kelių dangos finansavimas seniūnijose</t>
  </si>
  <si>
    <t>003-01-01-01 (TP)</t>
  </si>
  <si>
    <t>Skirti                    2025 metų asignavimai ir kitos lėšos, tūkst. Eur</t>
  </si>
  <si>
    <t>100</t>
  </si>
  <si>
    <t>300</t>
  </si>
  <si>
    <t>002-01-06-03 (TP)</t>
  </si>
  <si>
    <t>002-01-06-04 (TP)</t>
  </si>
  <si>
    <t>004-01-02 (T)</t>
  </si>
  <si>
    <t>Plėtoti tvarų ir efektyvų žemės ūkį</t>
  </si>
  <si>
    <t xml:space="preserve">Valstybės perduotų savivaldybėms žemės ūkio funkcijų vykdymas, konsultuojant rajono asmenis ūkininkavimo, žemės ūkio technikos registravimo ir kitais su žemės ūkiu susijusiais klausimais </t>
  </si>
  <si>
    <t>Žemės ūko valdų atnaujinimas, įregistravimas, išregistravimas</t>
  </si>
  <si>
    <t>Žemės ūkio specialistas</t>
  </si>
  <si>
    <t>Žemės ūkio valdų skaičius (įregistravimas, išregistravimas, kasmetinis duomenų atnaujinimas)</t>
  </si>
  <si>
    <t>Ūkininko ūkių atnaujinimas</t>
  </si>
  <si>
    <t>Ūkininkų ūkių skaičius (įregistravimas, išregistravimas, duomenų atnaujinimas)</t>
  </si>
  <si>
    <t>Paraiškų dėl paramos už žemės ūkio naudmenų ir kitus plotus bei gyvulius priėmimas</t>
  </si>
  <si>
    <t>Priimtų paraiškų dėl paramos už žemės ūkio naudmenas ir kitus plotus bei gyvulius skaičius (pasėlių deklaracijų pildymas, deklaruojamų laukų įbraižymas, duomenų keitimas, pasikeitusių KŽS ribų aprašymas)</t>
  </si>
  <si>
    <t>Prašymų dėl medžiojamųjų gyvūnų padarytos žalos priėmimas</t>
  </si>
  <si>
    <t>Priimtų prašymų dėl medžiojamųjų gyvūnų padarytos žalos nustatymo skaičius</t>
  </si>
  <si>
    <t>98</t>
  </si>
  <si>
    <t>Kėdainių rajono savivaldybės administracijos Pelėdnagių seniūnija</t>
  </si>
  <si>
    <t>450</t>
  </si>
  <si>
    <t>60</t>
  </si>
  <si>
    <t>30</t>
  </si>
  <si>
    <t>0,5 / 2</t>
  </si>
  <si>
    <t>57 / 3</t>
  </si>
  <si>
    <t>250/2</t>
  </si>
  <si>
    <t>568</t>
  </si>
  <si>
    <t>Lempų, pakeistų į taupančias LED lempas, skaičius</t>
  </si>
  <si>
    <t>176</t>
  </si>
  <si>
    <t>4,7</t>
  </si>
  <si>
    <t>4900</t>
  </si>
  <si>
    <t>183</t>
  </si>
  <si>
    <t>135</t>
  </si>
  <si>
    <t>175</t>
  </si>
  <si>
    <t>8</t>
  </si>
  <si>
    <t>12,25</t>
  </si>
  <si>
    <t>3596</t>
  </si>
  <si>
    <t>45 / 12</t>
  </si>
  <si>
    <t xml:space="preserve">10 / 2 </t>
  </si>
  <si>
    <t>490</t>
  </si>
  <si>
    <t>650</t>
  </si>
  <si>
    <t>120 / 90 / 80</t>
  </si>
  <si>
    <t xml:space="preserve">Seniūnas, vyriausiasis specialistas, </t>
  </si>
  <si>
    <t>Seniūnas, ukvedys, traktorininkas, aplinkos tvarkytojai</t>
  </si>
  <si>
    <t>Priimtų prašymų dėl mokinių nemokamo maitinimo ir mokinio reikmenu skaičius</t>
  </si>
  <si>
    <t>Bendras eksploatuojamų šviestuvų skaičius</t>
  </si>
  <si>
    <t>380</t>
  </si>
  <si>
    <t xml:space="preserve"> Atliktas PLG009, Labūnavos k., Barupės g. šaligatvio dangos atnaujinimas</t>
  </si>
  <si>
    <t>SOCIALINĖS GEROVĖS UŽTIKRINIMO  PROGRAMOS (02)</t>
  </si>
  <si>
    <t>DARNIOS APLINKOS IR INFRASTRUKTŪROS PLĖTROS PROGRAMOS (03)</t>
  </si>
  <si>
    <t>SB (AA)</t>
  </si>
  <si>
    <t>Ūkvedys</t>
  </si>
  <si>
    <t>003-01-07-01 (TP)</t>
  </si>
  <si>
    <t>003-01-07-02 (TP)</t>
  </si>
  <si>
    <t xml:space="preserve">EKONOMINĖS PLĖTROS PROGRAMOS (04) </t>
  </si>
  <si>
    <t>004-01-02-01 (TP)</t>
  </si>
  <si>
    <t>SAVIVALDYBĖS VALDYMO TOBULINIMO PROGRAMOS (05)</t>
  </si>
  <si>
    <t>ĮP</t>
  </si>
  <si>
    <t>IŠ VISO</t>
  </si>
  <si>
    <t>1. Savivaldybės biudžetas (įskaitant skolintas lėšas)</t>
  </si>
  <si>
    <t>Iš jo:</t>
  </si>
  <si>
    <t>*Seniūnija dalyvauja priemonės įgyvendinime; asignavimai numatyti Savivaldybės administracijos biudžete</t>
  </si>
  <si>
    <t>Faktas</t>
  </si>
  <si>
    <t>Nukrypimų nuo plano priežastys, pastabos, komentarai</t>
  </si>
  <si>
    <r>
      <rPr>
        <b/>
        <sz val="10"/>
        <color theme="5" tint="-0.249977111117893"/>
        <rFont val="Times New Roman"/>
        <family val="1"/>
        <charset val="186"/>
      </rPr>
      <t>Panaudoti</t>
    </r>
    <r>
      <rPr>
        <b/>
        <sz val="10"/>
        <color theme="1"/>
        <rFont val="Times New Roman"/>
        <family val="1"/>
        <charset val="186"/>
      </rPr>
      <t xml:space="preserve"> 2025 m. asignavimai ir kitos lėšos, tūkst. Eur</t>
    </r>
  </si>
  <si>
    <t>2025 METŲ VEIKLOS PLANO ATASKAITA</t>
  </si>
  <si>
    <t>250 / 2</t>
  </si>
  <si>
    <t>Įvykdyta pagal gautus prašymus</t>
  </si>
  <si>
    <t>Panaikinta 0,25 poilsio administratoriaus etato dalis</t>
  </si>
  <si>
    <t>146 / 124 / 24</t>
  </si>
  <si>
    <t>Įvykdyta pagal gautus prašymus ir poreikį</t>
  </si>
  <si>
    <t>Įvykdyta</t>
  </si>
  <si>
    <t>Dalis numatytų lėšų žvyro pirkimui perskirstyta ir skirta dulkėtumo mažinimo priemonėms pirkti</t>
  </si>
  <si>
    <t xml:space="preserve">45 / 25   </t>
  </si>
  <si>
    <t>10 / 2    /</t>
  </si>
  <si>
    <t>Paraiškas priiminėjo kita seniūnija</t>
  </si>
  <si>
    <t>2026 m. vasario 27 d. įsakymu  Nr. AD-1-172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</si>
</sst>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32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</font>
    <font>
      <b/>
      <sz val="12"/>
      <color rgb="FF00206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color rgb="FFFF0000"/>
      <name val="Times New Roman"/>
      <family val="1"/>
    </font>
    <font>
      <b/>
      <sz val="12"/>
      <name val="Times New Roman"/>
      <family val="1"/>
      <charset val="186"/>
    </font>
    <font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i/>
      <sz val="10"/>
      <color theme="1"/>
      <name val="Arial"/>
      <family val="2"/>
      <charset val="186"/>
    </font>
    <font>
      <i/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5" tint="-0.249977111117893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CC"/>
        <bgColor indexed="9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7" fillId="0" borderId="0"/>
  </cellStyleXfs>
  <cellXfs count="285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49" fontId="9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49" fontId="6" fillId="3" borderId="0" xfId="0" applyNumberFormat="1" applyFont="1" applyFill="1" applyAlignment="1">
      <alignment horizontal="left" wrapText="1"/>
    </xf>
    <xf numFmtId="49" fontId="10" fillId="7" borderId="7" xfId="0" applyNumberFormat="1" applyFont="1" applyFill="1" applyBorder="1" applyAlignment="1">
      <alignment vertical="center" wrapText="1"/>
    </xf>
    <xf numFmtId="49" fontId="10" fillId="7" borderId="5" xfId="0" applyNumberFormat="1" applyFont="1" applyFill="1" applyBorder="1" applyAlignment="1">
      <alignment vertical="center" wrapText="1"/>
    </xf>
    <xf numFmtId="0" fontId="8" fillId="2" borderId="0" xfId="0" applyFont="1" applyFill="1"/>
    <xf numFmtId="165" fontId="1" fillId="2" borderId="1" xfId="0" applyNumberFormat="1" applyFont="1" applyFill="1" applyBorder="1" applyAlignment="1">
      <alignment horizontal="left" vertical="center" wrapText="1"/>
    </xf>
    <xf numFmtId="165" fontId="1" fillId="3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6" fillId="3" borderId="0" xfId="0" applyNumberFormat="1" applyFont="1" applyFill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wrapText="1"/>
    </xf>
    <xf numFmtId="49" fontId="6" fillId="3" borderId="0" xfId="0" applyNumberFormat="1" applyFont="1" applyFill="1" applyAlignment="1">
      <alignment horizontal="right" vertical="center" wrapText="1"/>
    </xf>
    <xf numFmtId="49" fontId="21" fillId="4" borderId="5" xfId="0" applyNumberFormat="1" applyFont="1" applyFill="1" applyBorder="1" applyAlignment="1">
      <alignment vertical="center" wrapText="1"/>
    </xf>
    <xf numFmtId="49" fontId="21" fillId="4" borderId="1" xfId="0" applyNumberFormat="1" applyFont="1" applyFill="1" applyBorder="1" applyAlignment="1">
      <alignment vertical="center" wrapText="1"/>
    </xf>
    <xf numFmtId="49" fontId="19" fillId="4" borderId="1" xfId="0" applyNumberFormat="1" applyFont="1" applyFill="1" applyBorder="1" applyAlignment="1">
      <alignment vertical="top" wrapText="1"/>
    </xf>
    <xf numFmtId="49" fontId="1" fillId="3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9" fillId="4" borderId="1" xfId="0" applyNumberFormat="1" applyFont="1" applyFill="1" applyBorder="1" applyAlignment="1">
      <alignment horizontal="center" vertical="top" wrapText="1"/>
    </xf>
    <xf numFmtId="165" fontId="23" fillId="4" borderId="1" xfId="0" applyNumberFormat="1" applyFont="1" applyFill="1" applyBorder="1" applyAlignment="1">
      <alignment horizontal="left" vertical="center" wrapText="1"/>
    </xf>
    <xf numFmtId="49" fontId="23" fillId="4" borderId="5" xfId="0" applyNumberFormat="1" applyFont="1" applyFill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left" vertical="center" wrapText="1"/>
    </xf>
    <xf numFmtId="49" fontId="23" fillId="3" borderId="1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center" wrapText="1"/>
    </xf>
    <xf numFmtId="49" fontId="19" fillId="4" borderId="1" xfId="0" applyNumberFormat="1" applyFont="1" applyFill="1" applyBorder="1" applyAlignment="1">
      <alignment vertical="center" wrapText="1"/>
    </xf>
    <xf numFmtId="0" fontId="26" fillId="2" borderId="0" xfId="0" applyFont="1" applyFill="1"/>
    <xf numFmtId="49" fontId="13" fillId="8" borderId="8" xfId="0" applyNumberFormat="1" applyFont="1" applyFill="1" applyBorder="1" applyAlignment="1">
      <alignment horizontal="right" vertical="center" wrapText="1"/>
    </xf>
    <xf numFmtId="166" fontId="6" fillId="3" borderId="0" xfId="0" applyNumberFormat="1" applyFont="1" applyFill="1" applyAlignment="1">
      <alignment horizontal="right" vertical="center" wrapText="1"/>
    </xf>
    <xf numFmtId="0" fontId="6" fillId="3" borderId="0" xfId="0" applyFont="1" applyFill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165" fontId="10" fillId="6" borderId="1" xfId="4" applyNumberFormat="1" applyFont="1" applyFill="1" applyBorder="1" applyAlignment="1">
      <alignment vertical="center" wrapText="1"/>
    </xf>
    <xf numFmtId="49" fontId="14" fillId="3" borderId="1" xfId="0" applyNumberFormat="1" applyFont="1" applyFill="1" applyBorder="1" applyAlignment="1">
      <alignment horizontal="right" vertical="center" wrapText="1"/>
    </xf>
    <xf numFmtId="166" fontId="6" fillId="9" borderId="1" xfId="0" applyNumberFormat="1" applyFont="1" applyFill="1" applyBorder="1" applyAlignment="1">
      <alignment horizontal="center" vertical="center" wrapText="1"/>
    </xf>
    <xf numFmtId="166" fontId="6" fillId="3" borderId="0" xfId="0" applyNumberFormat="1" applyFont="1" applyFill="1" applyAlignment="1">
      <alignment horizontal="left" vertical="center" wrapText="1"/>
    </xf>
    <xf numFmtId="0" fontId="6" fillId="3" borderId="0" xfId="0" applyFont="1" applyFill="1" applyAlignment="1">
      <alignment vertical="center" wrapText="1"/>
    </xf>
    <xf numFmtId="0" fontId="16" fillId="10" borderId="1" xfId="4" applyFont="1" applyFill="1" applyBorder="1" applyAlignment="1">
      <alignment horizontal="left" vertical="center" wrapText="1"/>
    </xf>
    <xf numFmtId="0" fontId="16" fillId="10" borderId="1" xfId="4" applyFont="1" applyFill="1" applyBorder="1" applyAlignment="1">
      <alignment vertical="center" wrapText="1"/>
    </xf>
    <xf numFmtId="165" fontId="16" fillId="10" borderId="1" xfId="4" applyNumberFormat="1" applyFont="1" applyFill="1" applyBorder="1" applyAlignment="1">
      <alignment vertical="center" wrapText="1"/>
    </xf>
    <xf numFmtId="166" fontId="14" fillId="5" borderId="1" xfId="4" applyNumberFormat="1" applyFont="1" applyFill="1" applyBorder="1" applyAlignment="1">
      <alignment horizontal="center" vertical="center" wrapText="1"/>
    </xf>
    <xf numFmtId="0" fontId="6" fillId="0" borderId="1" xfId="4" applyFont="1" applyBorder="1" applyAlignment="1">
      <alignment horizontal="left" vertical="center" wrapText="1"/>
    </xf>
    <xf numFmtId="0" fontId="15" fillId="0" borderId="1" xfId="4" applyFont="1" applyBorder="1" applyAlignment="1">
      <alignment vertical="center" wrapText="1"/>
    </xf>
    <xf numFmtId="0" fontId="6" fillId="0" borderId="1" xfId="4" applyFont="1" applyBorder="1" applyAlignment="1">
      <alignment vertical="center" wrapText="1"/>
    </xf>
    <xf numFmtId="166" fontId="6" fillId="3" borderId="1" xfId="4" applyNumberFormat="1" applyFont="1" applyFill="1" applyBorder="1" applyAlignment="1">
      <alignment horizontal="center" vertical="center" wrapText="1"/>
    </xf>
    <xf numFmtId="0" fontId="14" fillId="0" borderId="1" xfId="4" applyFont="1" applyBorder="1" applyAlignment="1">
      <alignment vertical="center" wrapText="1"/>
    </xf>
    <xf numFmtId="166" fontId="14" fillId="0" borderId="1" xfId="4" applyNumberFormat="1" applyFont="1" applyBorder="1" applyAlignment="1">
      <alignment vertical="center" wrapText="1"/>
    </xf>
    <xf numFmtId="166" fontId="12" fillId="3" borderId="1" xfId="4" applyNumberFormat="1" applyFont="1" applyFill="1" applyBorder="1" applyAlignment="1">
      <alignment horizontal="center" vertical="center" wrapText="1"/>
    </xf>
    <xf numFmtId="0" fontId="27" fillId="0" borderId="1" xfId="4" applyFont="1" applyBorder="1" applyAlignment="1">
      <alignment vertical="center" wrapText="1"/>
    </xf>
    <xf numFmtId="165" fontId="14" fillId="0" borderId="1" xfId="4" applyNumberFormat="1" applyFont="1" applyBorder="1" applyAlignment="1">
      <alignment vertical="center" wrapText="1"/>
    </xf>
    <xf numFmtId="0" fontId="12" fillId="3" borderId="1" xfId="4" applyFont="1" applyFill="1" applyBorder="1" applyAlignment="1">
      <alignment horizontal="left" vertical="center" wrapText="1"/>
    </xf>
    <xf numFmtId="0" fontId="15" fillId="3" borderId="1" xfId="4" applyFont="1" applyFill="1" applyBorder="1" applyAlignment="1">
      <alignment vertical="center" wrapText="1"/>
    </xf>
    <xf numFmtId="0" fontId="14" fillId="3" borderId="1" xfId="4" applyFont="1" applyFill="1" applyBorder="1" applyAlignment="1">
      <alignment vertical="center" wrapText="1"/>
    </xf>
    <xf numFmtId="0" fontId="14" fillId="5" borderId="1" xfId="4" applyFont="1" applyFill="1" applyBorder="1" applyAlignment="1">
      <alignment horizontal="left" vertical="center" wrapText="1"/>
    </xf>
    <xf numFmtId="0" fontId="16" fillId="5" borderId="1" xfId="4" applyFont="1" applyFill="1" applyBorder="1" applyAlignment="1">
      <alignment vertical="center" wrapText="1"/>
    </xf>
    <xf numFmtId="0" fontId="14" fillId="5" borderId="1" xfId="4" applyFont="1" applyFill="1" applyBorder="1" applyAlignment="1">
      <alignment vertical="center" wrapText="1"/>
    </xf>
    <xf numFmtId="0" fontId="14" fillId="6" borderId="1" xfId="4" applyFont="1" applyFill="1" applyBorder="1" applyAlignment="1">
      <alignment horizontal="left" vertical="center" wrapText="1"/>
    </xf>
    <xf numFmtId="0" fontId="10" fillId="6" borderId="1" xfId="4" applyFont="1" applyFill="1" applyBorder="1" applyAlignment="1">
      <alignment vertical="center" wrapText="1"/>
    </xf>
    <xf numFmtId="166" fontId="10" fillId="6" borderId="1" xfId="4" applyNumberFormat="1" applyFont="1" applyFill="1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166" fontId="15" fillId="3" borderId="1" xfId="4" applyNumberFormat="1" applyFont="1" applyFill="1" applyBorder="1" applyAlignment="1">
      <alignment horizontal="center" vertical="center" wrapText="1"/>
    </xf>
    <xf numFmtId="166" fontId="15" fillId="3" borderId="0" xfId="0" applyNumberFormat="1" applyFont="1" applyFill="1" applyAlignment="1">
      <alignment horizontal="left" vertical="center" wrapText="1"/>
    </xf>
    <xf numFmtId="166" fontId="15" fillId="3" borderId="0" xfId="0" applyNumberFormat="1" applyFont="1" applyFill="1" applyAlignment="1">
      <alignment horizontal="right" vertical="center" wrapText="1"/>
    </xf>
    <xf numFmtId="0" fontId="15" fillId="0" borderId="0" xfId="4" applyFont="1" applyAlignment="1">
      <alignment horizontal="left" vertical="center" wrapText="1"/>
    </xf>
    <xf numFmtId="0" fontId="15" fillId="0" borderId="0" xfId="4" applyFont="1" applyAlignment="1">
      <alignment vertical="center" wrapText="1"/>
    </xf>
    <xf numFmtId="166" fontId="15" fillId="3" borderId="0" xfId="4" applyNumberFormat="1" applyFont="1" applyFill="1" applyAlignment="1">
      <alignment horizontal="right" vertical="center" wrapText="1"/>
    </xf>
    <xf numFmtId="49" fontId="6" fillId="0" borderId="0" xfId="0" applyNumberFormat="1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49" fontId="6" fillId="7" borderId="5" xfId="0" applyNumberFormat="1" applyFont="1" applyFill="1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horizontal="left" vertical="center" wrapText="1"/>
    </xf>
    <xf numFmtId="49" fontId="1" fillId="7" borderId="1" xfId="0" applyNumberFormat="1" applyFont="1" applyFill="1" applyBorder="1" applyAlignment="1">
      <alignment horizontal="center" vertical="center" wrapText="1"/>
    </xf>
    <xf numFmtId="49" fontId="23" fillId="3" borderId="2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166" fontId="10" fillId="7" borderId="1" xfId="0" applyNumberFormat="1" applyFont="1" applyFill="1" applyBorder="1" applyAlignment="1">
      <alignment horizontal="center" vertical="center" wrapText="1"/>
    </xf>
    <xf numFmtId="166" fontId="1" fillId="3" borderId="1" xfId="1" applyNumberFormat="1" applyFont="1" applyFill="1" applyBorder="1" applyAlignment="1">
      <alignment horizontal="center" vertical="center"/>
    </xf>
    <xf numFmtId="166" fontId="1" fillId="3" borderId="2" xfId="1" applyNumberFormat="1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>
      <alignment horizontal="center" vertical="center" wrapText="1"/>
    </xf>
    <xf numFmtId="166" fontId="1" fillId="3" borderId="1" xfId="0" applyNumberFormat="1" applyFont="1" applyFill="1" applyBorder="1" applyAlignment="1">
      <alignment horizontal="center" vertical="center" wrapText="1"/>
    </xf>
    <xf numFmtId="166" fontId="20" fillId="4" borderId="7" xfId="0" applyNumberFormat="1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/>
    </xf>
    <xf numFmtId="166" fontId="23" fillId="3" borderId="4" xfId="1" applyNumberFormat="1" applyFont="1" applyFill="1" applyBorder="1" applyAlignment="1">
      <alignment horizontal="center" vertical="center"/>
    </xf>
    <xf numFmtId="165" fontId="1" fillId="3" borderId="4" xfId="1" applyNumberFormat="1" applyFont="1" applyFill="1" applyBorder="1" applyAlignment="1">
      <alignment horizontal="center" vertical="center"/>
    </xf>
    <xf numFmtId="4" fontId="13" fillId="8" borderId="1" xfId="0" applyNumberFormat="1" applyFont="1" applyFill="1" applyBorder="1" applyAlignment="1">
      <alignment horizontal="center" vertical="center" wrapText="1"/>
    </xf>
    <xf numFmtId="165" fontId="10" fillId="7" borderId="1" xfId="0" applyNumberFormat="1" applyFont="1" applyFill="1" applyBorder="1" applyAlignment="1">
      <alignment horizontal="center" vertical="center" wrapText="1"/>
    </xf>
    <xf numFmtId="166" fontId="25" fillId="7" borderId="1" xfId="1" applyNumberFormat="1" applyFont="1" applyFill="1" applyBorder="1" applyAlignment="1">
      <alignment horizontal="center" vertical="center"/>
    </xf>
    <xf numFmtId="165" fontId="22" fillId="7" borderId="1" xfId="1" applyNumberFormat="1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9" fillId="4" borderId="1" xfId="0" applyNumberFormat="1" applyFont="1" applyFill="1" applyBorder="1" applyAlignment="1">
      <alignment horizontal="left" vertical="center" wrapText="1"/>
    </xf>
    <xf numFmtId="165" fontId="19" fillId="4" borderId="1" xfId="0" applyNumberFormat="1" applyFont="1" applyFill="1" applyBorder="1" applyAlignment="1">
      <alignment horizontal="center" vertical="center" wrapText="1"/>
    </xf>
    <xf numFmtId="49" fontId="19" fillId="4" borderId="5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vertical="top" wrapText="1"/>
    </xf>
    <xf numFmtId="49" fontId="14" fillId="4" borderId="1" xfId="0" applyNumberFormat="1" applyFont="1" applyFill="1" applyBorder="1" applyAlignment="1">
      <alignment horizontal="center" vertical="top" wrapText="1"/>
    </xf>
    <xf numFmtId="49" fontId="28" fillId="4" borderId="1" xfId="0" applyNumberFormat="1" applyFont="1" applyFill="1" applyBorder="1" applyAlignment="1">
      <alignment horizontal="left" vertical="center" wrapText="1"/>
    </xf>
    <xf numFmtId="49" fontId="28" fillId="4" borderId="3" xfId="0" applyNumberFormat="1" applyFont="1" applyFill="1" applyBorder="1" applyAlignment="1">
      <alignment horizontal="left" vertical="center" wrapText="1"/>
    </xf>
    <xf numFmtId="49" fontId="28" fillId="4" borderId="1" xfId="0" applyNumberFormat="1" applyFont="1" applyFill="1" applyBorder="1" applyAlignment="1">
      <alignment horizontal="center" vertical="center" wrapText="1"/>
    </xf>
    <xf numFmtId="49" fontId="29" fillId="4" borderId="1" xfId="0" applyNumberFormat="1" applyFont="1" applyFill="1" applyBorder="1" applyAlignment="1">
      <alignment vertical="center" wrapText="1"/>
    </xf>
    <xf numFmtId="49" fontId="23" fillId="3" borderId="1" xfId="0" applyNumberFormat="1" applyFont="1" applyFill="1" applyBorder="1" applyAlignment="1">
      <alignment horizontal="left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vertical="center" wrapText="1"/>
    </xf>
    <xf numFmtId="49" fontId="23" fillId="0" borderId="1" xfId="0" applyNumberFormat="1" applyFont="1" applyBorder="1" applyAlignment="1">
      <alignment horizontal="center" vertical="center" wrapText="1"/>
    </xf>
    <xf numFmtId="0" fontId="23" fillId="3" borderId="1" xfId="1" applyFont="1" applyFill="1" applyBorder="1" applyAlignment="1">
      <alignment horizontal="center" vertical="center"/>
    </xf>
    <xf numFmtId="165" fontId="28" fillId="4" borderId="1" xfId="0" applyNumberFormat="1" applyFont="1" applyFill="1" applyBorder="1" applyAlignment="1">
      <alignment horizontal="center" vertical="center" wrapText="1"/>
    </xf>
    <xf numFmtId="49" fontId="28" fillId="4" borderId="7" xfId="0" applyNumberFormat="1" applyFont="1" applyFill="1" applyBorder="1" applyAlignment="1">
      <alignment vertical="center" wrapText="1"/>
    </xf>
    <xf numFmtId="49" fontId="28" fillId="4" borderId="5" xfId="0" applyNumberFormat="1" applyFont="1" applyFill="1" applyBorder="1" applyAlignment="1">
      <alignment horizontal="center" vertical="center" wrapText="1"/>
    </xf>
    <xf numFmtId="165" fontId="28" fillId="4" borderId="1" xfId="4" applyNumberFormat="1" applyFont="1" applyFill="1" applyBorder="1" applyAlignment="1">
      <alignment horizontal="center" vertical="center" wrapText="1"/>
    </xf>
    <xf numFmtId="49" fontId="30" fillId="4" borderId="1" xfId="0" applyNumberFormat="1" applyFont="1" applyFill="1" applyBorder="1" applyAlignment="1">
      <alignment horizontal="left" vertical="center" wrapText="1"/>
    </xf>
    <xf numFmtId="49" fontId="30" fillId="4" borderId="5" xfId="0" applyNumberFormat="1" applyFont="1" applyFill="1" applyBorder="1" applyAlignment="1">
      <alignment horizontal="center" vertical="center" wrapText="1"/>
    </xf>
    <xf numFmtId="165" fontId="19" fillId="4" borderId="5" xfId="0" applyNumberFormat="1" applyFont="1" applyFill="1" applyBorder="1" applyAlignment="1">
      <alignment horizontal="center" vertical="center" wrapText="1"/>
    </xf>
    <xf numFmtId="0" fontId="15" fillId="0" borderId="0" xfId="4" applyFont="1" applyAlignment="1">
      <alignment vertical="top" wrapText="1"/>
    </xf>
    <xf numFmtId="49" fontId="10" fillId="7" borderId="1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wrapText="1"/>
    </xf>
    <xf numFmtId="0" fontId="5" fillId="7" borderId="1" xfId="0" applyFont="1" applyFill="1" applyBorder="1" applyAlignment="1">
      <alignment wrapText="1"/>
    </xf>
    <xf numFmtId="166" fontId="1" fillId="11" borderId="1" xfId="1" applyNumberFormat="1" applyFont="1" applyFill="1" applyBorder="1" applyAlignment="1">
      <alignment horizontal="center" vertical="center"/>
    </xf>
    <xf numFmtId="166" fontId="1" fillId="11" borderId="2" xfId="1" applyNumberFormat="1" applyFont="1" applyFill="1" applyBorder="1" applyAlignment="1">
      <alignment horizontal="center" vertical="center"/>
    </xf>
    <xf numFmtId="166" fontId="1" fillId="11" borderId="2" xfId="0" applyNumberFormat="1" applyFont="1" applyFill="1" applyBorder="1" applyAlignment="1">
      <alignment horizontal="center" vertical="center" wrapText="1"/>
    </xf>
    <xf numFmtId="166" fontId="1" fillId="11" borderId="1" xfId="0" applyNumberFormat="1" applyFont="1" applyFill="1" applyBorder="1" applyAlignment="1">
      <alignment horizontal="center" vertical="center" wrapText="1"/>
    </xf>
    <xf numFmtId="166" fontId="20" fillId="11" borderId="7" xfId="0" applyNumberFormat="1" applyFont="1" applyFill="1" applyBorder="1" applyAlignment="1">
      <alignment horizontal="center" vertical="center" wrapText="1"/>
    </xf>
    <xf numFmtId="0" fontId="23" fillId="11" borderId="1" xfId="1" applyFont="1" applyFill="1" applyBorder="1" applyAlignment="1">
      <alignment horizontal="center" vertical="center"/>
    </xf>
    <xf numFmtId="166" fontId="23" fillId="11" borderId="4" xfId="1" applyNumberFormat="1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left" vertical="center" wrapText="1"/>
    </xf>
    <xf numFmtId="0" fontId="1" fillId="11" borderId="1" xfId="1" applyFont="1" applyFill="1" applyBorder="1" applyAlignment="1">
      <alignment horizontal="center" vertical="center"/>
    </xf>
    <xf numFmtId="165" fontId="1" fillId="11" borderId="4" xfId="1" applyNumberFormat="1" applyFont="1" applyFill="1" applyBorder="1" applyAlignment="1">
      <alignment horizontal="center" vertical="center"/>
    </xf>
    <xf numFmtId="166" fontId="1" fillId="11" borderId="6" xfId="0" applyNumberFormat="1" applyFont="1" applyFill="1" applyBorder="1" applyAlignment="1">
      <alignment horizontal="center" vertical="center" wrapText="1"/>
    </xf>
    <xf numFmtId="166" fontId="1" fillId="11" borderId="4" xfId="0" applyNumberFormat="1" applyFont="1" applyFill="1" applyBorder="1" applyAlignment="1">
      <alignment horizontal="center" vertical="center" wrapText="1"/>
    </xf>
    <xf numFmtId="49" fontId="19" fillId="4" borderId="1" xfId="0" applyNumberFormat="1" applyFont="1" applyFill="1" applyBorder="1" applyAlignment="1">
      <alignment horizontal="center" vertical="center" wrapText="1"/>
    </xf>
    <xf numFmtId="166" fontId="16" fillId="3" borderId="1" xfId="4" applyNumberFormat="1" applyFont="1" applyFill="1" applyBorder="1" applyAlignment="1">
      <alignment horizontal="right" vertical="center" wrapText="1"/>
    </xf>
    <xf numFmtId="0" fontId="6" fillId="0" borderId="0" xfId="0" applyFont="1"/>
    <xf numFmtId="0" fontId="1" fillId="0" borderId="0" xfId="0" applyFont="1"/>
    <xf numFmtId="0" fontId="4" fillId="11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7" fontId="4" fillId="11" borderId="1" xfId="0" applyNumberFormat="1" applyFont="1" applyFill="1" applyBorder="1" applyAlignment="1">
      <alignment horizontal="center" vertical="center" wrapText="1"/>
    </xf>
    <xf numFmtId="16" fontId="4" fillId="11" borderId="1" xfId="0" applyNumberFormat="1" applyFont="1" applyFill="1" applyBorder="1" applyAlignment="1">
      <alignment horizontal="center" vertical="center" wrapText="1"/>
    </xf>
    <xf numFmtId="49" fontId="1" fillId="11" borderId="1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left" vertical="center" wrapText="1"/>
    </xf>
    <xf numFmtId="0" fontId="14" fillId="11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17" fontId="6" fillId="11" borderId="1" xfId="0" applyNumberFormat="1" applyFont="1" applyFill="1" applyBorder="1" applyAlignment="1">
      <alignment horizontal="left" vertical="center" wrapText="1"/>
    </xf>
    <xf numFmtId="0" fontId="6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left" vertical="center"/>
    </xf>
    <xf numFmtId="166" fontId="1" fillId="11" borderId="2" xfId="1" applyNumberFormat="1" applyFont="1" applyFill="1" applyBorder="1" applyAlignment="1">
      <alignment horizontal="center" vertical="center"/>
    </xf>
    <xf numFmtId="166" fontId="1" fillId="11" borderId="4" xfId="1" applyNumberFormat="1" applyFont="1" applyFill="1" applyBorder="1" applyAlignment="1">
      <alignment horizontal="center" vertical="center"/>
    </xf>
    <xf numFmtId="0" fontId="1" fillId="11" borderId="2" xfId="1" applyFont="1" applyFill="1" applyBorder="1" applyAlignment="1">
      <alignment horizontal="center" vertical="center"/>
    </xf>
    <xf numFmtId="0" fontId="1" fillId="11" borderId="6" xfId="1" applyFont="1" applyFill="1" applyBorder="1" applyAlignment="1">
      <alignment horizontal="center" vertical="center"/>
    </xf>
    <xf numFmtId="0" fontId="1" fillId="11" borderId="4" xfId="1" applyFont="1" applyFill="1" applyBorder="1" applyAlignment="1">
      <alignment horizontal="center" vertical="center"/>
    </xf>
    <xf numFmtId="165" fontId="1" fillId="11" borderId="2" xfId="1" applyNumberFormat="1" applyFont="1" applyFill="1" applyBorder="1" applyAlignment="1">
      <alignment horizontal="center" vertical="center"/>
    </xf>
    <xf numFmtId="165" fontId="1" fillId="11" borderId="6" xfId="1" applyNumberFormat="1" applyFont="1" applyFill="1" applyBorder="1" applyAlignment="1">
      <alignment horizontal="center" vertical="center"/>
    </xf>
    <xf numFmtId="165" fontId="1" fillId="11" borderId="4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4" fillId="11" borderId="4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left" vertical="center" wrapText="1"/>
    </xf>
    <xf numFmtId="0" fontId="14" fillId="11" borderId="4" xfId="0" applyFont="1" applyFill="1" applyBorder="1" applyAlignment="1">
      <alignment horizontal="left" vertical="center" wrapText="1"/>
    </xf>
    <xf numFmtId="166" fontId="1" fillId="11" borderId="6" xfId="1" applyNumberFormat="1" applyFont="1" applyFill="1" applyBorder="1" applyAlignment="1">
      <alignment horizontal="center" vertical="center"/>
    </xf>
    <xf numFmtId="166" fontId="23" fillId="11" borderId="2" xfId="1" applyNumberFormat="1" applyFont="1" applyFill="1" applyBorder="1" applyAlignment="1">
      <alignment horizontal="center" vertical="center"/>
    </xf>
    <xf numFmtId="166" fontId="23" fillId="11" borderId="4" xfId="1" applyNumberFormat="1" applyFont="1" applyFill="1" applyBorder="1" applyAlignment="1">
      <alignment horizontal="center" vertical="center"/>
    </xf>
    <xf numFmtId="166" fontId="20" fillId="11" borderId="9" xfId="0" applyNumberFormat="1" applyFont="1" applyFill="1" applyBorder="1" applyAlignment="1">
      <alignment horizontal="center" vertical="center" wrapText="1"/>
    </xf>
    <xf numFmtId="166" fontId="20" fillId="11" borderId="10" xfId="0" applyNumberFormat="1" applyFont="1" applyFill="1" applyBorder="1" applyAlignment="1">
      <alignment horizontal="center" vertical="center" wrapText="1"/>
    </xf>
    <xf numFmtId="166" fontId="20" fillId="11" borderId="11" xfId="0" applyNumberFormat="1" applyFont="1" applyFill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49" fontId="20" fillId="0" borderId="6" xfId="0" applyNumberFormat="1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center" wrapText="1"/>
    </xf>
    <xf numFmtId="49" fontId="19" fillId="4" borderId="3" xfId="0" applyNumberFormat="1" applyFont="1" applyFill="1" applyBorder="1" applyAlignment="1">
      <alignment horizontal="left" vertical="center" wrapText="1"/>
    </xf>
    <xf numFmtId="49" fontId="19" fillId="4" borderId="7" xfId="0" applyNumberFormat="1" applyFont="1" applyFill="1" applyBorder="1" applyAlignment="1">
      <alignment horizontal="left" vertical="center" wrapText="1"/>
    </xf>
    <xf numFmtId="49" fontId="13" fillId="8" borderId="7" xfId="0" applyNumberFormat="1" applyFont="1" applyFill="1" applyBorder="1" applyAlignment="1">
      <alignment horizontal="right" vertical="center" wrapText="1"/>
    </xf>
    <xf numFmtId="49" fontId="13" fillId="8" borderId="5" xfId="0" applyNumberFormat="1" applyFont="1" applyFill="1" applyBorder="1" applyAlignment="1">
      <alignment horizontal="righ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vertical="center" wrapText="1"/>
    </xf>
    <xf numFmtId="49" fontId="20" fillId="0" borderId="4" xfId="0" applyNumberFormat="1" applyFont="1" applyBorder="1" applyAlignment="1">
      <alignment vertical="center" wrapText="1"/>
    </xf>
    <xf numFmtId="49" fontId="20" fillId="0" borderId="6" xfId="0" applyNumberFormat="1" applyFont="1" applyBorder="1" applyAlignment="1">
      <alignment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3" borderId="6" xfId="0" applyNumberFormat="1" applyFont="1" applyFill="1" applyBorder="1" applyAlignment="1">
      <alignment horizontal="left" vertical="center" wrapText="1"/>
    </xf>
    <xf numFmtId="49" fontId="22" fillId="7" borderId="3" xfId="0" applyNumberFormat="1" applyFont="1" applyFill="1" applyBorder="1" applyAlignment="1">
      <alignment horizontal="left" vertical="center" wrapText="1"/>
    </xf>
    <xf numFmtId="49" fontId="22" fillId="7" borderId="7" xfId="0" applyNumberFormat="1" applyFont="1" applyFill="1" applyBorder="1" applyAlignment="1">
      <alignment horizontal="left" vertical="center" wrapText="1"/>
    </xf>
    <xf numFmtId="49" fontId="22" fillId="7" borderId="5" xfId="0" applyNumberFormat="1" applyFont="1" applyFill="1" applyBorder="1" applyAlignment="1">
      <alignment horizontal="left" vertical="center" wrapText="1"/>
    </xf>
    <xf numFmtId="49" fontId="23" fillId="0" borderId="2" xfId="0" applyNumberFormat="1" applyFont="1" applyBorder="1" applyAlignment="1">
      <alignment horizontal="center" vertical="center" wrapText="1"/>
    </xf>
    <xf numFmtId="49" fontId="23" fillId="0" borderId="6" xfId="0" applyNumberFormat="1" applyFont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 wrapText="1"/>
    </xf>
    <xf numFmtId="49" fontId="19" fillId="4" borderId="5" xfId="0" applyNumberFormat="1" applyFont="1" applyFill="1" applyBorder="1" applyAlignment="1">
      <alignment horizontal="left" vertical="center" wrapText="1"/>
    </xf>
    <xf numFmtId="0" fontId="28" fillId="4" borderId="3" xfId="4" applyFont="1" applyFill="1" applyBorder="1" applyAlignment="1">
      <alignment horizontal="left" vertical="center" wrapText="1"/>
    </xf>
    <xf numFmtId="0" fontId="28" fillId="4" borderId="7" xfId="4" applyFont="1" applyFill="1" applyBorder="1" applyAlignment="1">
      <alignment horizontal="left" vertical="center" wrapText="1"/>
    </xf>
    <xf numFmtId="49" fontId="28" fillId="4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5" fillId="7" borderId="3" xfId="0" applyNumberFormat="1" applyFont="1" applyFill="1" applyBorder="1" applyAlignment="1">
      <alignment horizontal="left" vertical="center" wrapText="1"/>
    </xf>
    <xf numFmtId="49" fontId="25" fillId="7" borderId="7" xfId="0" applyNumberFormat="1" applyFont="1" applyFill="1" applyBorder="1" applyAlignment="1">
      <alignment horizontal="left" vertical="center" wrapText="1"/>
    </xf>
    <xf numFmtId="49" fontId="25" fillId="7" borderId="5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8" fillId="0" borderId="0" xfId="0" applyNumberFormat="1" applyFont="1" applyAlignment="1">
      <alignment horizontal="center" wrapText="1"/>
    </xf>
    <xf numFmtId="49" fontId="19" fillId="5" borderId="2" xfId="0" applyNumberFormat="1" applyFont="1" applyFill="1" applyBorder="1" applyAlignment="1">
      <alignment horizontal="center" vertical="center" textRotation="90" wrapText="1"/>
    </xf>
    <xf numFmtId="49" fontId="19" fillId="5" borderId="6" xfId="0" applyNumberFormat="1" applyFont="1" applyFill="1" applyBorder="1" applyAlignment="1">
      <alignment horizontal="center" vertical="center" textRotation="90" wrapText="1"/>
    </xf>
    <xf numFmtId="49" fontId="19" fillId="5" borderId="4" xfId="0" applyNumberFormat="1" applyFont="1" applyFill="1" applyBorder="1" applyAlignment="1">
      <alignment horizontal="center" vertical="center" textRotation="90" wrapText="1"/>
    </xf>
    <xf numFmtId="166" fontId="1" fillId="3" borderId="2" xfId="1" applyNumberFormat="1" applyFont="1" applyFill="1" applyBorder="1" applyAlignment="1">
      <alignment horizontal="center" vertical="center"/>
    </xf>
    <xf numFmtId="166" fontId="1" fillId="3" borderId="4" xfId="1" applyNumberFormat="1" applyFont="1" applyFill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49" fontId="14" fillId="5" borderId="1" xfId="0" applyNumberFormat="1" applyFont="1" applyFill="1" applyBorder="1" applyAlignment="1">
      <alignment horizontal="center" vertical="center" wrapText="1"/>
    </xf>
    <xf numFmtId="49" fontId="14" fillId="5" borderId="2" xfId="0" applyNumberFormat="1" applyFont="1" applyFill="1" applyBorder="1" applyAlignment="1">
      <alignment horizontal="center" vertical="center" wrapText="1"/>
    </xf>
    <xf numFmtId="49" fontId="14" fillId="5" borderId="6" xfId="0" applyNumberFormat="1" applyFont="1" applyFill="1" applyBorder="1" applyAlignment="1">
      <alignment horizontal="center" vertical="center" wrapText="1"/>
    </xf>
    <xf numFmtId="49" fontId="14" fillId="5" borderId="4" xfId="0" applyNumberFormat="1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166" fontId="1" fillId="3" borderId="6" xfId="1" applyNumberFormat="1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23" fillId="3" borderId="2" xfId="0" applyNumberFormat="1" applyFont="1" applyFill="1" applyBorder="1" applyAlignment="1">
      <alignment horizontal="left" vertical="center" wrapText="1"/>
    </xf>
    <xf numFmtId="49" fontId="23" fillId="3" borderId="6" xfId="0" applyNumberFormat="1" applyFont="1" applyFill="1" applyBorder="1" applyAlignment="1">
      <alignment horizontal="left" vertical="center" wrapText="1"/>
    </xf>
    <xf numFmtId="49" fontId="23" fillId="3" borderId="4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6" fontId="1" fillId="3" borderId="6" xfId="0" applyNumberFormat="1" applyFont="1" applyFill="1" applyBorder="1" applyAlignment="1">
      <alignment horizontal="center" vertical="center" wrapText="1"/>
    </xf>
    <xf numFmtId="166" fontId="1" fillId="3" borderId="4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left" vertical="center" wrapText="1"/>
    </xf>
    <xf numFmtId="165" fontId="1" fillId="3" borderId="1" xfId="1" applyNumberFormat="1" applyFont="1" applyFill="1" applyBorder="1" applyAlignment="1">
      <alignment horizontal="center" vertical="center"/>
    </xf>
    <xf numFmtId="49" fontId="1" fillId="0" borderId="6" xfId="0" applyNumberFormat="1" applyFont="1" applyBorder="1" applyAlignment="1">
      <alignment vertical="center" wrapText="1"/>
    </xf>
    <xf numFmtId="49" fontId="10" fillId="7" borderId="3" xfId="0" applyNumberFormat="1" applyFont="1" applyFill="1" applyBorder="1" applyAlignment="1">
      <alignment horizontal="left" vertical="center" wrapText="1"/>
    </xf>
    <xf numFmtId="49" fontId="10" fillId="7" borderId="7" xfId="0" applyNumberFormat="1" applyFont="1" applyFill="1" applyBorder="1" applyAlignment="1">
      <alignment horizontal="left" vertical="center" wrapText="1"/>
    </xf>
    <xf numFmtId="49" fontId="28" fillId="4" borderId="3" xfId="0" applyNumberFormat="1" applyFont="1" applyFill="1" applyBorder="1" applyAlignment="1">
      <alignment horizontal="left" vertical="center" wrapText="1"/>
    </xf>
    <xf numFmtId="49" fontId="28" fillId="4" borderId="7" xfId="0" applyNumberFormat="1" applyFont="1" applyFill="1" applyBorder="1" applyAlignment="1">
      <alignment horizontal="left" vertical="center" wrapText="1"/>
    </xf>
    <xf numFmtId="165" fontId="1" fillId="3" borderId="2" xfId="1" applyNumberFormat="1" applyFont="1" applyFill="1" applyBorder="1" applyAlignment="1">
      <alignment horizontal="center" vertical="center"/>
    </xf>
    <xf numFmtId="165" fontId="1" fillId="3" borderId="4" xfId="1" applyNumberFormat="1" applyFont="1" applyFill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0" fontId="15" fillId="0" borderId="0" xfId="4" applyFont="1" applyAlignment="1">
      <alignment vertical="top" wrapText="1"/>
    </xf>
    <xf numFmtId="165" fontId="1" fillId="2" borderId="2" xfId="0" applyNumberFormat="1" applyFont="1" applyFill="1" applyBorder="1" applyAlignment="1">
      <alignment horizontal="left" vertical="center" wrapText="1"/>
    </xf>
    <xf numFmtId="165" fontId="1" fillId="2" borderId="4" xfId="0" applyNumberFormat="1" applyFont="1" applyFill="1" applyBorder="1" applyAlignment="1">
      <alignment horizontal="left" vertical="center" wrapText="1"/>
    </xf>
    <xf numFmtId="49" fontId="15" fillId="0" borderId="0" xfId="4" applyNumberFormat="1" applyFont="1" applyAlignment="1" applyProtection="1">
      <alignment horizontal="left" vertical="center" wrapText="1"/>
      <protection locked="0"/>
    </xf>
    <xf numFmtId="49" fontId="23" fillId="0" borderId="2" xfId="0" applyNumberFormat="1" applyFont="1" applyBorder="1" applyAlignment="1">
      <alignment vertical="center" wrapText="1"/>
    </xf>
    <xf numFmtId="49" fontId="23" fillId="0" borderId="6" xfId="0" applyNumberFormat="1" applyFont="1" applyBorder="1" applyAlignment="1">
      <alignment vertical="center" wrapText="1"/>
    </xf>
    <xf numFmtId="49" fontId="23" fillId="0" borderId="4" xfId="0" applyNumberFormat="1" applyFont="1" applyBorder="1" applyAlignment="1">
      <alignment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24" fillId="0" borderId="6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166" fontId="20" fillId="0" borderId="2" xfId="0" applyNumberFormat="1" applyFont="1" applyBorder="1" applyAlignment="1">
      <alignment horizontal="center" vertical="center" wrapText="1"/>
    </xf>
    <xf numFmtId="166" fontId="20" fillId="0" borderId="6" xfId="0" applyNumberFormat="1" applyFont="1" applyBorder="1" applyAlignment="1">
      <alignment horizontal="center" vertical="center" wrapText="1"/>
    </xf>
    <xf numFmtId="166" fontId="20" fillId="0" borderId="4" xfId="0" applyNumberFormat="1" applyFont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/>
    </xf>
    <xf numFmtId="0" fontId="1" fillId="3" borderId="6" xfId="1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center"/>
    </xf>
    <xf numFmtId="166" fontId="23" fillId="3" borderId="2" xfId="1" applyNumberFormat="1" applyFont="1" applyFill="1" applyBorder="1" applyAlignment="1">
      <alignment horizontal="center" vertical="center"/>
    </xf>
    <xf numFmtId="166" fontId="23" fillId="3" borderId="4" xfId="1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right" vertical="center" wrapText="1"/>
    </xf>
  </cellXfs>
  <cellStyles count="12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00000000-0005-0000-0000-000003000000}"/>
    <cellStyle name="Kablelis 2" xfId="3" xr:uid="{00000000-0005-0000-0000-000004000000}"/>
    <cellStyle name="Normal 2" xfId="4" xr:uid="{00000000-0005-0000-0000-000005000000}"/>
    <cellStyle name="Normal 3" xfId="5" xr:uid="{00000000-0005-0000-0000-000006000000}"/>
    <cellStyle name="Normal_biudžetas 6_2009 m 02 men biudzetas." xfId="10" xr:uid="{00000000-0005-0000-0000-000007000000}"/>
    <cellStyle name="Paprastas 2" xfId="6" xr:uid="{00000000-0005-0000-0000-000008000000}"/>
    <cellStyle name="Paprastas_Lapas1" xfId="7" xr:uid="{00000000-0005-0000-0000-000009000000}"/>
    <cellStyle name="Percent 2" xfId="9" xr:uid="{00000000-0005-0000-0000-00000A000000}"/>
    <cellStyle name="Procentai 2" xfId="8" xr:uid="{00000000-0005-0000-0000-00000B000000}"/>
  </cellStyles>
  <dxfs count="0"/>
  <tableStyles count="0" defaultTableStyle="TableStyleMedium9" defaultPivotStyle="PivotStyleLight16"/>
  <colors>
    <mruColors>
      <color rgb="FFFF3300"/>
      <color rgb="FF009900"/>
      <color rgb="FFFFFFCC"/>
      <color rgb="FFFF6600"/>
      <color rgb="FF63E3FD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W81"/>
  <sheetViews>
    <sheetView tabSelected="1" zoomScaleNormal="100" workbookViewId="0">
      <pane ySplit="10" topLeftCell="A11" activePane="bottomLeft" state="frozen"/>
      <selection activeCell="E15" sqref="E15"/>
      <selection pane="bottomLeft" activeCell="K3" sqref="K3"/>
    </sheetView>
  </sheetViews>
  <sheetFormatPr defaultColWidth="9.140625" defaultRowHeight="12.75" x14ac:dyDescent="0.2"/>
  <cols>
    <col min="1" max="1" width="17.7109375" style="7" customWidth="1"/>
    <col min="2" max="2" width="41.140625" style="5" customWidth="1"/>
    <col min="3" max="3" width="8" style="5" customWidth="1"/>
    <col min="4" max="4" width="39.42578125" style="5" customWidth="1"/>
    <col min="5" max="5" width="22.140625" style="5" customWidth="1"/>
    <col min="6" max="6" width="7.7109375" style="5" customWidth="1"/>
    <col min="7" max="7" width="13.140625" style="26" customWidth="1"/>
    <col min="8" max="8" width="13.85546875" style="26" customWidth="1"/>
    <col min="9" max="9" width="37.7109375" style="6" customWidth="1"/>
    <col min="10" max="10" width="10.140625" style="6" customWidth="1"/>
    <col min="11" max="11" width="12" style="1" customWidth="1"/>
    <col min="12" max="12" width="32.85546875" style="1" customWidth="1"/>
    <col min="13" max="16384" width="9.140625" style="1"/>
  </cols>
  <sheetData>
    <row r="1" spans="1:23" ht="15.95" customHeight="1" x14ac:dyDescent="0.25">
      <c r="A1" s="4"/>
      <c r="B1" s="4"/>
      <c r="C1" s="4"/>
      <c r="D1" s="226"/>
      <c r="E1" s="226"/>
      <c r="I1" s="90"/>
      <c r="J1" s="89"/>
      <c r="K1" s="146" t="s">
        <v>12</v>
      </c>
      <c r="L1" s="146"/>
    </row>
    <row r="2" spans="1:23" x14ac:dyDescent="0.2">
      <c r="G2" s="25"/>
      <c r="H2" s="25"/>
      <c r="I2" s="249"/>
      <c r="J2" s="249"/>
      <c r="K2" s="146" t="s">
        <v>13</v>
      </c>
      <c r="L2" s="146"/>
    </row>
    <row r="3" spans="1:23" x14ac:dyDescent="0.2">
      <c r="G3" s="25"/>
      <c r="H3" s="25"/>
      <c r="I3" s="249"/>
      <c r="J3" s="249"/>
      <c r="K3" s="147" t="s">
        <v>199</v>
      </c>
      <c r="L3" s="147"/>
    </row>
    <row r="4" spans="1:23" x14ac:dyDescent="0.2">
      <c r="G4" s="25"/>
      <c r="H4" s="25"/>
      <c r="I4" s="248"/>
      <c r="J4" s="248"/>
    </row>
    <row r="5" spans="1:23" ht="14.25" x14ac:dyDescent="0.2">
      <c r="A5" s="172" t="s">
        <v>142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</row>
    <row r="6" spans="1:23" ht="15" x14ac:dyDescent="0.2">
      <c r="A6" s="173" t="s">
        <v>15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</row>
    <row r="7" spans="1:23" ht="18.75" customHeight="1" x14ac:dyDescent="0.2">
      <c r="A7" s="174" t="s">
        <v>188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</row>
    <row r="8" spans="1:23" s="3" customFormat="1" ht="15.95" customHeight="1" x14ac:dyDescent="0.2">
      <c r="A8" s="236" t="s">
        <v>4</v>
      </c>
      <c r="B8" s="237" t="s">
        <v>5</v>
      </c>
      <c r="C8" s="227" t="s">
        <v>9</v>
      </c>
      <c r="D8" s="237" t="s">
        <v>10</v>
      </c>
      <c r="E8" s="237" t="s">
        <v>11</v>
      </c>
      <c r="F8" s="227" t="s">
        <v>14</v>
      </c>
      <c r="G8" s="235" t="s">
        <v>124</v>
      </c>
      <c r="H8" s="240" t="s">
        <v>187</v>
      </c>
      <c r="I8" s="177" t="s">
        <v>1</v>
      </c>
      <c r="J8" s="178"/>
      <c r="K8" s="178"/>
      <c r="L8" s="179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s="3" customFormat="1" ht="18.75" customHeight="1" x14ac:dyDescent="0.2">
      <c r="A9" s="236"/>
      <c r="B9" s="238"/>
      <c r="C9" s="228"/>
      <c r="D9" s="238"/>
      <c r="E9" s="238"/>
      <c r="F9" s="228"/>
      <c r="G9" s="235"/>
      <c r="H9" s="240"/>
      <c r="I9" s="235" t="s">
        <v>2</v>
      </c>
      <c r="J9" s="233" t="s">
        <v>16</v>
      </c>
      <c r="K9" s="175" t="s">
        <v>185</v>
      </c>
      <c r="L9" s="175" t="s">
        <v>186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s="3" customFormat="1" ht="88.5" customHeight="1" x14ac:dyDescent="0.2">
      <c r="A10" s="236"/>
      <c r="B10" s="239"/>
      <c r="C10" s="229"/>
      <c r="D10" s="239"/>
      <c r="E10" s="239"/>
      <c r="F10" s="229"/>
      <c r="G10" s="235"/>
      <c r="H10" s="241"/>
      <c r="I10" s="235"/>
      <c r="J10" s="234"/>
      <c r="K10" s="176"/>
      <c r="L10" s="176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s="2" customFormat="1" ht="30" customHeight="1" x14ac:dyDescent="0.2">
      <c r="A11" s="256" t="s">
        <v>171</v>
      </c>
      <c r="B11" s="257"/>
      <c r="C11" s="257"/>
      <c r="D11" s="257"/>
      <c r="E11" s="257"/>
      <c r="F11" s="8"/>
      <c r="G11" s="91">
        <f>+G12</f>
        <v>151.4</v>
      </c>
      <c r="H11" s="91">
        <f>+H12</f>
        <v>151</v>
      </c>
      <c r="I11" s="129"/>
      <c r="J11" s="9"/>
      <c r="K11" s="131"/>
      <c r="L11" s="131"/>
    </row>
    <row r="12" spans="1:23" s="2" customFormat="1" ht="27" customHeight="1" x14ac:dyDescent="0.2">
      <c r="A12" s="107" t="s">
        <v>86</v>
      </c>
      <c r="B12" s="193" t="s">
        <v>45</v>
      </c>
      <c r="C12" s="194"/>
      <c r="D12" s="194"/>
      <c r="E12" s="194"/>
      <c r="F12" s="194"/>
      <c r="G12" s="108">
        <f>+G13+G14+G15+G16+G22+G23</f>
        <v>151.4</v>
      </c>
      <c r="H12" s="108">
        <f>+H13+H14+H15+H16+H22+H23</f>
        <v>151</v>
      </c>
      <c r="I12" s="30"/>
      <c r="J12" s="30"/>
      <c r="K12" s="130"/>
      <c r="L12" s="130"/>
    </row>
    <row r="13" spans="1:23" ht="33.200000000000003" customHeight="1" x14ac:dyDescent="0.2">
      <c r="A13" s="263" t="s">
        <v>87</v>
      </c>
      <c r="B13" s="205" t="s">
        <v>25</v>
      </c>
      <c r="C13" s="19" t="s">
        <v>3</v>
      </c>
      <c r="D13" s="13" t="s">
        <v>69</v>
      </c>
      <c r="E13" s="243" t="s">
        <v>46</v>
      </c>
      <c r="F13" s="16" t="s">
        <v>61</v>
      </c>
      <c r="G13" s="92">
        <v>75.2</v>
      </c>
      <c r="H13" s="132">
        <v>75.2</v>
      </c>
      <c r="I13" s="13" t="s">
        <v>66</v>
      </c>
      <c r="J13" s="14" t="s">
        <v>30</v>
      </c>
      <c r="K13" s="148">
        <v>185</v>
      </c>
      <c r="L13" s="156" t="s">
        <v>190</v>
      </c>
    </row>
    <row r="14" spans="1:23" ht="31.35" customHeight="1" x14ac:dyDescent="0.2">
      <c r="A14" s="264"/>
      <c r="B14" s="210"/>
      <c r="C14" s="19" t="s">
        <v>0</v>
      </c>
      <c r="D14" s="13" t="s">
        <v>72</v>
      </c>
      <c r="E14" s="262"/>
      <c r="F14" s="17" t="s">
        <v>61</v>
      </c>
      <c r="G14" s="93">
        <v>16.8</v>
      </c>
      <c r="H14" s="133">
        <v>16.8</v>
      </c>
      <c r="I14" s="13" t="s">
        <v>71</v>
      </c>
      <c r="J14" s="14" t="s">
        <v>143</v>
      </c>
      <c r="K14" s="148">
        <v>305</v>
      </c>
      <c r="L14" s="156" t="s">
        <v>190</v>
      </c>
    </row>
    <row r="15" spans="1:23" ht="31.9" customHeight="1" x14ac:dyDescent="0.2">
      <c r="A15" s="264"/>
      <c r="B15" s="210"/>
      <c r="C15" s="19" t="s">
        <v>48</v>
      </c>
      <c r="D15" s="104" t="s">
        <v>84</v>
      </c>
      <c r="E15" s="262"/>
      <c r="F15" s="17" t="s">
        <v>61</v>
      </c>
      <c r="G15" s="93">
        <v>18.600000000000001</v>
      </c>
      <c r="H15" s="133">
        <v>18.399999999999999</v>
      </c>
      <c r="I15" s="13" t="s">
        <v>83</v>
      </c>
      <c r="J15" s="14" t="s">
        <v>3</v>
      </c>
      <c r="K15" s="148">
        <v>1</v>
      </c>
      <c r="L15" s="156"/>
    </row>
    <row r="16" spans="1:23" ht="31.9" customHeight="1" x14ac:dyDescent="0.2">
      <c r="A16" s="265"/>
      <c r="B16" s="206"/>
      <c r="C16" s="24" t="s">
        <v>34</v>
      </c>
      <c r="D16" s="13" t="s">
        <v>67</v>
      </c>
      <c r="E16" s="244"/>
      <c r="F16" s="17" t="s">
        <v>60</v>
      </c>
      <c r="G16" s="93">
        <v>26.8</v>
      </c>
      <c r="H16" s="133">
        <v>26.7</v>
      </c>
      <c r="I16" s="13" t="s">
        <v>68</v>
      </c>
      <c r="J16" s="14" t="s">
        <v>144</v>
      </c>
      <c r="K16" s="148">
        <v>48</v>
      </c>
      <c r="L16" s="156" t="s">
        <v>190</v>
      </c>
    </row>
    <row r="17" spans="1:12" ht="41.25" customHeight="1" x14ac:dyDescent="0.2">
      <c r="A17" s="23" t="s">
        <v>88</v>
      </c>
      <c r="B17" s="23" t="s">
        <v>47</v>
      </c>
      <c r="C17" s="24" t="s">
        <v>3</v>
      </c>
      <c r="D17" s="104" t="s">
        <v>62</v>
      </c>
      <c r="E17" s="104" t="s">
        <v>46</v>
      </c>
      <c r="F17" s="17" t="s">
        <v>60</v>
      </c>
      <c r="G17" s="94" t="s">
        <v>85</v>
      </c>
      <c r="H17" s="134" t="s">
        <v>85</v>
      </c>
      <c r="I17" s="32" t="s">
        <v>167</v>
      </c>
      <c r="J17" s="33">
        <v>50</v>
      </c>
      <c r="K17" s="148">
        <v>45</v>
      </c>
      <c r="L17" s="156" t="s">
        <v>190</v>
      </c>
    </row>
    <row r="18" spans="1:12" s="2" customFormat="1" ht="26.25" customHeight="1" x14ac:dyDescent="0.2">
      <c r="A18" s="205" t="s">
        <v>89</v>
      </c>
      <c r="B18" s="34" t="s">
        <v>26</v>
      </c>
      <c r="C18" s="19" t="s">
        <v>3</v>
      </c>
      <c r="D18" s="13" t="s">
        <v>63</v>
      </c>
      <c r="E18" s="13" t="s">
        <v>46</v>
      </c>
      <c r="F18" s="18" t="s">
        <v>60</v>
      </c>
      <c r="G18" s="95" t="s">
        <v>85</v>
      </c>
      <c r="H18" s="135" t="s">
        <v>85</v>
      </c>
      <c r="I18" s="11" t="s">
        <v>70</v>
      </c>
      <c r="J18" s="14" t="s">
        <v>125</v>
      </c>
      <c r="K18" s="148">
        <v>92</v>
      </c>
      <c r="L18" s="156" t="s">
        <v>190</v>
      </c>
    </row>
    <row r="19" spans="1:12" ht="30.75" hidden="1" customHeight="1" x14ac:dyDescent="0.2">
      <c r="A19" s="210"/>
      <c r="B19" s="193" t="s">
        <v>27</v>
      </c>
      <c r="C19" s="194"/>
      <c r="D19" s="194"/>
      <c r="E19" s="194"/>
      <c r="F19" s="217"/>
      <c r="G19" s="96">
        <f>SUM(G20:G21)</f>
        <v>0</v>
      </c>
      <c r="H19" s="136"/>
      <c r="I19" s="30"/>
      <c r="J19" s="35"/>
      <c r="K19" s="148"/>
      <c r="L19" s="156"/>
    </row>
    <row r="20" spans="1:12" ht="33.950000000000003" hidden="1" customHeight="1" x14ac:dyDescent="0.2">
      <c r="A20" s="210"/>
      <c r="B20" s="11" t="s">
        <v>28</v>
      </c>
      <c r="C20" s="19" t="s">
        <v>3</v>
      </c>
      <c r="D20" s="20" t="s">
        <v>64</v>
      </c>
      <c r="E20" s="19" t="s">
        <v>46</v>
      </c>
      <c r="F20" s="16" t="s">
        <v>85</v>
      </c>
      <c r="G20" s="92"/>
      <c r="H20" s="132"/>
      <c r="I20" s="13" t="s">
        <v>73</v>
      </c>
      <c r="J20" s="14" t="s">
        <v>74</v>
      </c>
      <c r="K20" s="148"/>
      <c r="L20" s="156"/>
    </row>
    <row r="21" spans="1:12" s="2" customFormat="1" ht="60" hidden="1" customHeight="1" x14ac:dyDescent="0.2">
      <c r="A21" s="206"/>
      <c r="B21" s="12" t="s">
        <v>29</v>
      </c>
      <c r="C21" s="19" t="s">
        <v>3</v>
      </c>
      <c r="D21" s="20" t="s">
        <v>75</v>
      </c>
      <c r="E21" s="19" t="s">
        <v>46</v>
      </c>
      <c r="F21" s="16" t="s">
        <v>85</v>
      </c>
      <c r="G21" s="92"/>
      <c r="H21" s="132"/>
      <c r="I21" s="13" t="s">
        <v>76</v>
      </c>
      <c r="J21" s="14" t="s">
        <v>24</v>
      </c>
      <c r="K21" s="149"/>
      <c r="L21" s="157"/>
    </row>
    <row r="22" spans="1:12" s="2" customFormat="1" ht="15.75" customHeight="1" x14ac:dyDescent="0.2">
      <c r="A22" s="205" t="s">
        <v>105</v>
      </c>
      <c r="B22" s="205" t="s">
        <v>102</v>
      </c>
      <c r="C22" s="190" t="s">
        <v>3</v>
      </c>
      <c r="D22" s="243" t="s">
        <v>103</v>
      </c>
      <c r="E22" s="243" t="s">
        <v>36</v>
      </c>
      <c r="F22" s="18" t="s">
        <v>60</v>
      </c>
      <c r="G22" s="95">
        <v>9.4</v>
      </c>
      <c r="H22" s="135">
        <v>9.4</v>
      </c>
      <c r="I22" s="267" t="s">
        <v>104</v>
      </c>
      <c r="J22" s="263"/>
      <c r="K22" s="180">
        <v>4</v>
      </c>
      <c r="L22" s="182"/>
    </row>
    <row r="23" spans="1:12" s="2" customFormat="1" ht="16.5" customHeight="1" x14ac:dyDescent="0.2">
      <c r="A23" s="206"/>
      <c r="B23" s="206"/>
      <c r="C23" s="192"/>
      <c r="D23" s="244"/>
      <c r="E23" s="244"/>
      <c r="F23" s="18" t="s">
        <v>61</v>
      </c>
      <c r="G23" s="95">
        <v>4.5999999999999996</v>
      </c>
      <c r="H23" s="135">
        <v>4.5</v>
      </c>
      <c r="I23" s="268"/>
      <c r="J23" s="265"/>
      <c r="K23" s="181"/>
      <c r="L23" s="183"/>
    </row>
    <row r="24" spans="1:12" s="2" customFormat="1" ht="25.5" customHeight="1" x14ac:dyDescent="0.2">
      <c r="A24" s="107" t="s">
        <v>90</v>
      </c>
      <c r="B24" s="193" t="s">
        <v>27</v>
      </c>
      <c r="C24" s="194"/>
      <c r="D24" s="194"/>
      <c r="E24" s="194"/>
      <c r="F24" s="194"/>
      <c r="G24" s="144"/>
      <c r="H24" s="109"/>
      <c r="I24" s="110"/>
      <c r="J24" s="111"/>
      <c r="K24" s="150"/>
      <c r="L24" s="158"/>
    </row>
    <row r="25" spans="1:12" ht="29.25" customHeight="1" x14ac:dyDescent="0.2">
      <c r="A25" s="34" t="s">
        <v>127</v>
      </c>
      <c r="B25" s="11" t="s">
        <v>28</v>
      </c>
      <c r="C25" s="19" t="s">
        <v>3</v>
      </c>
      <c r="D25" s="105" t="s">
        <v>64</v>
      </c>
      <c r="E25" s="105" t="s">
        <v>46</v>
      </c>
      <c r="F25" s="16" t="s">
        <v>60</v>
      </c>
      <c r="G25" s="92" t="s">
        <v>85</v>
      </c>
      <c r="H25" s="132" t="s">
        <v>85</v>
      </c>
      <c r="I25" s="13" t="s">
        <v>73</v>
      </c>
      <c r="J25" s="14" t="s">
        <v>114</v>
      </c>
      <c r="K25" s="148">
        <v>87</v>
      </c>
      <c r="L25" s="156" t="s">
        <v>190</v>
      </c>
    </row>
    <row r="26" spans="1:12" ht="39.75" customHeight="1" x14ac:dyDescent="0.2">
      <c r="A26" s="34" t="s">
        <v>128</v>
      </c>
      <c r="B26" s="12" t="s">
        <v>29</v>
      </c>
      <c r="C26" s="19" t="s">
        <v>3</v>
      </c>
      <c r="D26" s="105" t="s">
        <v>75</v>
      </c>
      <c r="E26" s="105" t="s">
        <v>46</v>
      </c>
      <c r="F26" s="16" t="s">
        <v>60</v>
      </c>
      <c r="G26" s="92" t="s">
        <v>85</v>
      </c>
      <c r="H26" s="132" t="s">
        <v>85</v>
      </c>
      <c r="I26" s="13" t="s">
        <v>76</v>
      </c>
      <c r="J26" s="14" t="s">
        <v>145</v>
      </c>
      <c r="K26" s="148">
        <v>16</v>
      </c>
      <c r="L26" s="156" t="s">
        <v>190</v>
      </c>
    </row>
    <row r="27" spans="1:12" ht="25.5" customHeight="1" x14ac:dyDescent="0.2">
      <c r="A27" s="211" t="s">
        <v>172</v>
      </c>
      <c r="B27" s="212"/>
      <c r="C27" s="212"/>
      <c r="D27" s="212"/>
      <c r="E27" s="212"/>
      <c r="F27" s="8"/>
      <c r="G27" s="101">
        <f>+G30+G36</f>
        <v>192.3</v>
      </c>
      <c r="H27" s="101">
        <v>190.9</v>
      </c>
      <c r="I27" s="129"/>
      <c r="J27" s="9"/>
      <c r="K27" s="151"/>
      <c r="L27" s="159"/>
    </row>
    <row r="28" spans="1:12" ht="24.75" customHeight="1" x14ac:dyDescent="0.2">
      <c r="A28" s="112" t="s">
        <v>94</v>
      </c>
      <c r="B28" s="258" t="s">
        <v>91</v>
      </c>
      <c r="C28" s="259"/>
      <c r="D28" s="259"/>
      <c r="E28" s="259"/>
      <c r="F28" s="259"/>
      <c r="G28" s="114"/>
      <c r="H28" s="114"/>
      <c r="I28" s="115"/>
      <c r="J28" s="115"/>
      <c r="K28" s="152"/>
      <c r="L28" s="160"/>
    </row>
    <row r="29" spans="1:12" ht="30.75" customHeight="1" x14ac:dyDescent="0.2">
      <c r="A29" s="88" t="s">
        <v>123</v>
      </c>
      <c r="B29" s="116" t="s">
        <v>50</v>
      </c>
      <c r="C29" s="117" t="s">
        <v>3</v>
      </c>
      <c r="D29" s="118" t="s">
        <v>38</v>
      </c>
      <c r="E29" s="118" t="s">
        <v>36</v>
      </c>
      <c r="F29" s="119" t="s">
        <v>173</v>
      </c>
      <c r="G29" s="120">
        <v>0.9</v>
      </c>
      <c r="H29" s="137">
        <v>0.9</v>
      </c>
      <c r="I29" s="38" t="s">
        <v>51</v>
      </c>
      <c r="J29" s="39" t="s">
        <v>146</v>
      </c>
      <c r="K29" s="148" t="s">
        <v>146</v>
      </c>
      <c r="L29" s="156" t="s">
        <v>194</v>
      </c>
    </row>
    <row r="30" spans="1:12" ht="27.75" customHeight="1" x14ac:dyDescent="0.2">
      <c r="A30" s="112" t="s">
        <v>93</v>
      </c>
      <c r="B30" s="258" t="s">
        <v>92</v>
      </c>
      <c r="C30" s="259"/>
      <c r="D30" s="259"/>
      <c r="E30" s="259"/>
      <c r="F30" s="259"/>
      <c r="G30" s="121">
        <f>+G31</f>
        <v>141.5</v>
      </c>
      <c r="H30" s="121">
        <v>140.1</v>
      </c>
      <c r="I30" s="29"/>
      <c r="J30" s="28"/>
      <c r="K30" s="152"/>
      <c r="L30" s="160"/>
    </row>
    <row r="31" spans="1:12" ht="21.75" customHeight="1" x14ac:dyDescent="0.2">
      <c r="A31" s="205" t="s">
        <v>95</v>
      </c>
      <c r="B31" s="205" t="s">
        <v>41</v>
      </c>
      <c r="C31" s="190" t="s">
        <v>3</v>
      </c>
      <c r="D31" s="200" t="s">
        <v>42</v>
      </c>
      <c r="E31" s="200" t="s">
        <v>166</v>
      </c>
      <c r="F31" s="203" t="s">
        <v>61</v>
      </c>
      <c r="G31" s="230">
        <v>141.5</v>
      </c>
      <c r="H31" s="164">
        <v>140.1</v>
      </c>
      <c r="I31" s="13" t="s">
        <v>80</v>
      </c>
      <c r="J31" s="14" t="s">
        <v>24</v>
      </c>
      <c r="K31" s="148">
        <v>15</v>
      </c>
      <c r="L31" s="161" t="s">
        <v>194</v>
      </c>
    </row>
    <row r="32" spans="1:12" ht="27.75" customHeight="1" x14ac:dyDescent="0.2">
      <c r="A32" s="210"/>
      <c r="B32" s="210"/>
      <c r="C32" s="191"/>
      <c r="D32" s="202"/>
      <c r="E32" s="202"/>
      <c r="F32" s="203"/>
      <c r="G32" s="242"/>
      <c r="H32" s="184"/>
      <c r="I32" s="11" t="s">
        <v>53</v>
      </c>
      <c r="J32" s="14" t="s">
        <v>147</v>
      </c>
      <c r="K32" s="155" t="s">
        <v>147</v>
      </c>
      <c r="L32" s="161" t="s">
        <v>194</v>
      </c>
    </row>
    <row r="33" spans="1:12" ht="31.9" customHeight="1" x14ac:dyDescent="0.2">
      <c r="A33" s="206"/>
      <c r="B33" s="206"/>
      <c r="C33" s="192"/>
      <c r="D33" s="201"/>
      <c r="E33" s="201"/>
      <c r="F33" s="204"/>
      <c r="G33" s="231"/>
      <c r="H33" s="165"/>
      <c r="I33" s="13" t="s">
        <v>49</v>
      </c>
      <c r="J33" s="14" t="s">
        <v>148</v>
      </c>
      <c r="K33" s="148" t="s">
        <v>189</v>
      </c>
      <c r="L33" s="156" t="s">
        <v>194</v>
      </c>
    </row>
    <row r="34" spans="1:12" ht="18.75" customHeight="1" x14ac:dyDescent="0.2">
      <c r="A34" s="205" t="s">
        <v>96</v>
      </c>
      <c r="B34" s="205" t="s">
        <v>52</v>
      </c>
      <c r="C34" s="190" t="s">
        <v>3</v>
      </c>
      <c r="D34" s="200" t="s">
        <v>40</v>
      </c>
      <c r="E34" s="202" t="s">
        <v>36</v>
      </c>
      <c r="F34" s="197" t="s">
        <v>173</v>
      </c>
      <c r="G34" s="230" t="s">
        <v>85</v>
      </c>
      <c r="H34" s="164">
        <v>2</v>
      </c>
      <c r="I34" s="13" t="s">
        <v>78</v>
      </c>
      <c r="J34" s="14" t="s">
        <v>44</v>
      </c>
      <c r="K34" s="148">
        <v>500</v>
      </c>
      <c r="L34" s="156" t="s">
        <v>194</v>
      </c>
    </row>
    <row r="35" spans="1:12" ht="18" customHeight="1" x14ac:dyDescent="0.2">
      <c r="A35" s="206"/>
      <c r="B35" s="206"/>
      <c r="C35" s="192"/>
      <c r="D35" s="201"/>
      <c r="E35" s="201"/>
      <c r="F35" s="199"/>
      <c r="G35" s="231"/>
      <c r="H35" s="165"/>
      <c r="I35" s="13" t="s">
        <v>79</v>
      </c>
      <c r="J35" s="14" t="s">
        <v>141</v>
      </c>
      <c r="K35" s="148">
        <v>100</v>
      </c>
      <c r="L35" s="156" t="s">
        <v>194</v>
      </c>
    </row>
    <row r="36" spans="1:12" ht="25.5" customHeight="1" x14ac:dyDescent="0.2">
      <c r="A36" s="113" t="s">
        <v>97</v>
      </c>
      <c r="B36" s="258" t="s">
        <v>98</v>
      </c>
      <c r="C36" s="259"/>
      <c r="D36" s="259"/>
      <c r="E36" s="259"/>
      <c r="F36" s="122"/>
      <c r="G36" s="121">
        <f>+G37+G39</f>
        <v>50.8</v>
      </c>
      <c r="H36" s="121">
        <v>50.8</v>
      </c>
      <c r="I36" s="36"/>
      <c r="J36" s="37"/>
      <c r="K36" s="152"/>
      <c r="L36" s="160"/>
    </row>
    <row r="37" spans="1:12" ht="20.25" customHeight="1" x14ac:dyDescent="0.2">
      <c r="A37" s="245" t="s">
        <v>99</v>
      </c>
      <c r="B37" s="245" t="s">
        <v>31</v>
      </c>
      <c r="C37" s="273" t="s">
        <v>3</v>
      </c>
      <c r="D37" s="270" t="s">
        <v>65</v>
      </c>
      <c r="E37" s="270" t="s">
        <v>174</v>
      </c>
      <c r="F37" s="214" t="s">
        <v>61</v>
      </c>
      <c r="G37" s="282">
        <v>26.8</v>
      </c>
      <c r="H37" s="185">
        <v>26.8</v>
      </c>
      <c r="I37" s="38" t="s">
        <v>168</v>
      </c>
      <c r="J37" s="39" t="s">
        <v>149</v>
      </c>
      <c r="K37" s="148">
        <v>568</v>
      </c>
      <c r="L37" s="156" t="s">
        <v>194</v>
      </c>
    </row>
    <row r="38" spans="1:12" ht="28.5" customHeight="1" x14ac:dyDescent="0.2">
      <c r="A38" s="246"/>
      <c r="B38" s="246"/>
      <c r="C38" s="274"/>
      <c r="D38" s="271"/>
      <c r="E38" s="271"/>
      <c r="F38" s="215"/>
      <c r="G38" s="283"/>
      <c r="H38" s="186"/>
      <c r="I38" s="38" t="s">
        <v>43</v>
      </c>
      <c r="J38" s="39" t="s">
        <v>39</v>
      </c>
      <c r="K38" s="148">
        <v>7</v>
      </c>
      <c r="L38" s="156" t="s">
        <v>194</v>
      </c>
    </row>
    <row r="39" spans="1:12" ht="24.75" customHeight="1" x14ac:dyDescent="0.2">
      <c r="A39" s="247"/>
      <c r="B39" s="247"/>
      <c r="C39" s="275"/>
      <c r="D39" s="272"/>
      <c r="E39" s="272"/>
      <c r="F39" s="216"/>
      <c r="G39" s="98">
        <v>24</v>
      </c>
      <c r="H39" s="138">
        <v>24</v>
      </c>
      <c r="I39" s="40" t="s">
        <v>150</v>
      </c>
      <c r="J39" s="39" t="s">
        <v>151</v>
      </c>
      <c r="K39" s="148">
        <v>194</v>
      </c>
      <c r="L39" s="156" t="s">
        <v>194</v>
      </c>
    </row>
    <row r="40" spans="1:12" ht="28.5" customHeight="1" x14ac:dyDescent="0.2">
      <c r="A40" s="113" t="s">
        <v>100</v>
      </c>
      <c r="B40" s="220" t="s">
        <v>101</v>
      </c>
      <c r="C40" s="220"/>
      <c r="D40" s="220"/>
      <c r="E40" s="220"/>
      <c r="F40" s="220"/>
      <c r="G40" s="123"/>
      <c r="H40" s="123"/>
      <c r="I40" s="36"/>
      <c r="J40" s="37"/>
      <c r="K40" s="152"/>
      <c r="L40" s="160"/>
    </row>
    <row r="41" spans="1:12" ht="39" customHeight="1" x14ac:dyDescent="0.2">
      <c r="A41" s="205" t="s">
        <v>175</v>
      </c>
      <c r="B41" s="225" t="s">
        <v>121</v>
      </c>
      <c r="C41" s="232" t="s">
        <v>3</v>
      </c>
      <c r="D41" s="209" t="s">
        <v>112</v>
      </c>
      <c r="E41" s="209" t="s">
        <v>36</v>
      </c>
      <c r="F41" s="221" t="s">
        <v>60</v>
      </c>
      <c r="G41" s="276" t="s">
        <v>85</v>
      </c>
      <c r="H41" s="187"/>
      <c r="I41" s="21" t="s">
        <v>113</v>
      </c>
      <c r="J41" s="16" t="s">
        <v>169</v>
      </c>
      <c r="K41" s="148">
        <v>380</v>
      </c>
      <c r="L41" s="156" t="s">
        <v>194</v>
      </c>
    </row>
    <row r="42" spans="1:12" ht="31.5" customHeight="1" x14ac:dyDescent="0.2">
      <c r="A42" s="210"/>
      <c r="B42" s="225"/>
      <c r="C42" s="232"/>
      <c r="D42" s="209"/>
      <c r="E42" s="209"/>
      <c r="F42" s="221"/>
      <c r="G42" s="277"/>
      <c r="H42" s="188"/>
      <c r="I42" s="11" t="s">
        <v>170</v>
      </c>
      <c r="J42" s="14" t="s">
        <v>125</v>
      </c>
      <c r="K42" s="148">
        <v>400</v>
      </c>
      <c r="L42" s="156" t="s">
        <v>194</v>
      </c>
    </row>
    <row r="43" spans="1:12" ht="30" customHeight="1" x14ac:dyDescent="0.2">
      <c r="A43" s="210"/>
      <c r="B43" s="225"/>
      <c r="C43" s="232"/>
      <c r="D43" s="209"/>
      <c r="E43" s="209"/>
      <c r="F43" s="221"/>
      <c r="G43" s="277"/>
      <c r="H43" s="188"/>
      <c r="I43" s="13" t="s">
        <v>115</v>
      </c>
      <c r="J43" s="14" t="s">
        <v>48</v>
      </c>
      <c r="K43" s="148">
        <v>4</v>
      </c>
      <c r="L43" s="156" t="s">
        <v>194</v>
      </c>
    </row>
    <row r="44" spans="1:12" s="10" customFormat="1" ht="30" customHeight="1" x14ac:dyDescent="0.2">
      <c r="A44" s="210"/>
      <c r="B44" s="225"/>
      <c r="C44" s="232"/>
      <c r="D44" s="209"/>
      <c r="E44" s="209"/>
      <c r="F44" s="221"/>
      <c r="G44" s="277"/>
      <c r="H44" s="188"/>
      <c r="I44" s="13" t="s">
        <v>116</v>
      </c>
      <c r="J44" s="14" t="s">
        <v>126</v>
      </c>
      <c r="K44" s="162">
        <v>442</v>
      </c>
      <c r="L44" s="163" t="s">
        <v>194</v>
      </c>
    </row>
    <row r="45" spans="1:12" s="10" customFormat="1" ht="19.5" customHeight="1" x14ac:dyDescent="0.2">
      <c r="A45" s="206"/>
      <c r="B45" s="225"/>
      <c r="C45" s="232"/>
      <c r="D45" s="209"/>
      <c r="E45" s="209"/>
      <c r="F45" s="221"/>
      <c r="G45" s="278"/>
      <c r="H45" s="189"/>
      <c r="I45" s="13" t="s">
        <v>117</v>
      </c>
      <c r="J45" s="14" t="s">
        <v>157</v>
      </c>
      <c r="K45" s="162">
        <v>8</v>
      </c>
      <c r="L45" s="163" t="s">
        <v>194</v>
      </c>
    </row>
    <row r="46" spans="1:12" s="10" customFormat="1" ht="24" customHeight="1" x14ac:dyDescent="0.2">
      <c r="A46" s="205" t="s">
        <v>176</v>
      </c>
      <c r="B46" s="205" t="s">
        <v>122</v>
      </c>
      <c r="C46" s="190" t="s">
        <v>0</v>
      </c>
      <c r="D46" s="207" t="s">
        <v>118</v>
      </c>
      <c r="E46" s="207" t="s">
        <v>36</v>
      </c>
      <c r="F46" s="197" t="s">
        <v>61</v>
      </c>
      <c r="G46" s="230" t="s">
        <v>85</v>
      </c>
      <c r="H46" s="164"/>
      <c r="I46" s="41" t="s">
        <v>119</v>
      </c>
      <c r="J46" s="31" t="s">
        <v>152</v>
      </c>
      <c r="K46" s="162">
        <v>4.7</v>
      </c>
      <c r="L46" s="163" t="s">
        <v>194</v>
      </c>
    </row>
    <row r="47" spans="1:12" ht="39.75" customHeight="1" x14ac:dyDescent="0.2">
      <c r="A47" s="206"/>
      <c r="B47" s="206"/>
      <c r="C47" s="192"/>
      <c r="D47" s="208"/>
      <c r="E47" s="208"/>
      <c r="F47" s="199"/>
      <c r="G47" s="231"/>
      <c r="H47" s="165"/>
      <c r="I47" s="13" t="s">
        <v>120</v>
      </c>
      <c r="J47" s="14" t="s">
        <v>153</v>
      </c>
      <c r="K47" s="148">
        <v>3625</v>
      </c>
      <c r="L47" s="156" t="s">
        <v>195</v>
      </c>
    </row>
    <row r="48" spans="1:12" ht="27" customHeight="1" x14ac:dyDescent="0.2">
      <c r="A48" s="222" t="s">
        <v>177</v>
      </c>
      <c r="B48" s="223"/>
      <c r="C48" s="223"/>
      <c r="D48" s="223"/>
      <c r="E48" s="223"/>
      <c r="F48" s="224"/>
      <c r="G48" s="102">
        <f>+G49</f>
        <v>15.2</v>
      </c>
      <c r="H48" s="102">
        <v>15.1</v>
      </c>
      <c r="I48" s="139"/>
      <c r="J48" s="85"/>
      <c r="K48" s="151"/>
      <c r="L48" s="159"/>
    </row>
    <row r="49" spans="1:12" ht="26.25" customHeight="1" x14ac:dyDescent="0.2">
      <c r="A49" s="112" t="s">
        <v>129</v>
      </c>
      <c r="B49" s="218" t="s">
        <v>130</v>
      </c>
      <c r="C49" s="219"/>
      <c r="D49" s="219"/>
      <c r="E49" s="219"/>
      <c r="F49" s="219"/>
      <c r="G49" s="124">
        <f>+G50</f>
        <v>15.2</v>
      </c>
      <c r="H49" s="124">
        <v>15.1</v>
      </c>
      <c r="I49" s="125"/>
      <c r="J49" s="126"/>
      <c r="K49" s="152"/>
      <c r="L49" s="160"/>
    </row>
    <row r="50" spans="1:12" ht="37.5" customHeight="1" x14ac:dyDescent="0.2">
      <c r="A50" s="225" t="s">
        <v>178</v>
      </c>
      <c r="B50" s="225" t="s">
        <v>131</v>
      </c>
      <c r="C50" s="16" t="s">
        <v>3</v>
      </c>
      <c r="D50" s="105" t="s">
        <v>132</v>
      </c>
      <c r="E50" s="207" t="s">
        <v>133</v>
      </c>
      <c r="F50" s="197" t="s">
        <v>60</v>
      </c>
      <c r="G50" s="279">
        <v>15.2</v>
      </c>
      <c r="H50" s="166">
        <v>15.1</v>
      </c>
      <c r="I50" s="13" t="s">
        <v>134</v>
      </c>
      <c r="J50" s="14" t="s">
        <v>154</v>
      </c>
      <c r="K50" s="148">
        <v>203</v>
      </c>
      <c r="L50" s="156" t="s">
        <v>190</v>
      </c>
    </row>
    <row r="51" spans="1:12" ht="33" customHeight="1" x14ac:dyDescent="0.2">
      <c r="A51" s="225"/>
      <c r="B51" s="225"/>
      <c r="C51" s="16" t="s">
        <v>0</v>
      </c>
      <c r="D51" s="105" t="s">
        <v>135</v>
      </c>
      <c r="E51" s="255"/>
      <c r="F51" s="198"/>
      <c r="G51" s="280"/>
      <c r="H51" s="167"/>
      <c r="I51" s="13" t="s">
        <v>136</v>
      </c>
      <c r="J51" s="14" t="s">
        <v>155</v>
      </c>
      <c r="K51" s="148">
        <v>171</v>
      </c>
      <c r="L51" s="156" t="s">
        <v>190</v>
      </c>
    </row>
    <row r="52" spans="1:12" ht="36.75" customHeight="1" x14ac:dyDescent="0.2">
      <c r="A52" s="225"/>
      <c r="B52" s="225"/>
      <c r="C52" s="16" t="s">
        <v>48</v>
      </c>
      <c r="D52" s="105" t="s">
        <v>137</v>
      </c>
      <c r="E52" s="208"/>
      <c r="F52" s="199"/>
      <c r="G52" s="281"/>
      <c r="H52" s="168"/>
      <c r="I52" s="13" t="s">
        <v>138</v>
      </c>
      <c r="J52" s="14" t="s">
        <v>156</v>
      </c>
      <c r="K52" s="148">
        <v>0</v>
      </c>
      <c r="L52" s="156" t="s">
        <v>198</v>
      </c>
    </row>
    <row r="53" spans="1:12" ht="30.75" customHeight="1" x14ac:dyDescent="0.2">
      <c r="A53" s="225"/>
      <c r="B53" s="225"/>
      <c r="C53" s="16" t="s">
        <v>34</v>
      </c>
      <c r="D53" s="105" t="s">
        <v>139</v>
      </c>
      <c r="E53" s="105" t="s">
        <v>36</v>
      </c>
      <c r="F53" s="16" t="s">
        <v>85</v>
      </c>
      <c r="G53" s="97" t="s">
        <v>85</v>
      </c>
      <c r="H53" s="140"/>
      <c r="I53" s="13" t="s">
        <v>140</v>
      </c>
      <c r="J53" s="14" t="s">
        <v>157</v>
      </c>
      <c r="K53" s="148">
        <v>3</v>
      </c>
      <c r="L53" s="156" t="s">
        <v>190</v>
      </c>
    </row>
    <row r="54" spans="1:12" ht="25.5" customHeight="1" x14ac:dyDescent="0.2">
      <c r="A54" s="211" t="s">
        <v>179</v>
      </c>
      <c r="B54" s="212"/>
      <c r="C54" s="212"/>
      <c r="D54" s="212"/>
      <c r="E54" s="212"/>
      <c r="F54" s="213"/>
      <c r="G54" s="103">
        <f>+G55</f>
        <v>140.9</v>
      </c>
      <c r="H54" s="103">
        <v>140.5</v>
      </c>
      <c r="I54" s="86"/>
      <c r="J54" s="87"/>
      <c r="K54" s="151"/>
      <c r="L54" s="159"/>
    </row>
    <row r="55" spans="1:12" ht="30" customHeight="1" x14ac:dyDescent="0.2">
      <c r="A55" s="107" t="s">
        <v>106</v>
      </c>
      <c r="B55" s="193" t="s">
        <v>23</v>
      </c>
      <c r="C55" s="194"/>
      <c r="D55" s="194"/>
      <c r="E55" s="194"/>
      <c r="F55" s="217"/>
      <c r="G55" s="127">
        <f>+G56+G59</f>
        <v>140.9</v>
      </c>
      <c r="H55" s="127">
        <v>140.5</v>
      </c>
      <c r="I55" s="42"/>
      <c r="J55" s="42"/>
      <c r="K55" s="152"/>
      <c r="L55" s="160"/>
    </row>
    <row r="56" spans="1:12" ht="26.25" customHeight="1" x14ac:dyDescent="0.2">
      <c r="A56" s="205" t="s">
        <v>107</v>
      </c>
      <c r="B56" s="205" t="s">
        <v>32</v>
      </c>
      <c r="C56" s="197" t="s">
        <v>3</v>
      </c>
      <c r="D56" s="243" t="s">
        <v>54</v>
      </c>
      <c r="E56" s="243" t="s">
        <v>165</v>
      </c>
      <c r="F56" s="197" t="s">
        <v>61</v>
      </c>
      <c r="G56" s="254">
        <v>111.8</v>
      </c>
      <c r="H56" s="169">
        <v>111.4</v>
      </c>
      <c r="I56" s="13" t="s">
        <v>81</v>
      </c>
      <c r="J56" s="14" t="s">
        <v>158</v>
      </c>
      <c r="K56" s="148">
        <v>12</v>
      </c>
      <c r="L56" s="156" t="s">
        <v>191</v>
      </c>
    </row>
    <row r="57" spans="1:12" ht="29.25" customHeight="1" x14ac:dyDescent="0.2">
      <c r="A57" s="210"/>
      <c r="B57" s="210"/>
      <c r="C57" s="198"/>
      <c r="D57" s="262"/>
      <c r="E57" s="262"/>
      <c r="F57" s="198"/>
      <c r="G57" s="254"/>
      <c r="H57" s="170"/>
      <c r="I57" s="13" t="s">
        <v>82</v>
      </c>
      <c r="J57" s="14" t="s">
        <v>159</v>
      </c>
      <c r="K57" s="148">
        <v>3579</v>
      </c>
      <c r="L57" s="156" t="s">
        <v>190</v>
      </c>
    </row>
    <row r="58" spans="1:12" ht="42.75" customHeight="1" x14ac:dyDescent="0.2">
      <c r="A58" s="210"/>
      <c r="B58" s="210"/>
      <c r="C58" s="198"/>
      <c r="D58" s="262"/>
      <c r="E58" s="262"/>
      <c r="F58" s="198"/>
      <c r="G58" s="254"/>
      <c r="H58" s="171"/>
      <c r="I58" s="13" t="s">
        <v>59</v>
      </c>
      <c r="J58" s="14" t="s">
        <v>164</v>
      </c>
      <c r="K58" s="148" t="s">
        <v>192</v>
      </c>
      <c r="L58" s="156" t="s">
        <v>193</v>
      </c>
    </row>
    <row r="59" spans="1:12" ht="23.45" customHeight="1" x14ac:dyDescent="0.2">
      <c r="A59" s="210"/>
      <c r="B59" s="210"/>
      <c r="C59" s="198"/>
      <c r="D59" s="262"/>
      <c r="E59" s="262"/>
      <c r="F59" s="197" t="s">
        <v>180</v>
      </c>
      <c r="G59" s="260">
        <v>29.1</v>
      </c>
      <c r="H59" s="169">
        <v>29.1</v>
      </c>
      <c r="I59" s="13" t="s">
        <v>57</v>
      </c>
      <c r="J59" s="14" t="s">
        <v>157</v>
      </c>
      <c r="K59" s="148">
        <v>3</v>
      </c>
      <c r="L59" s="156" t="s">
        <v>190</v>
      </c>
    </row>
    <row r="60" spans="1:12" ht="20.25" customHeight="1" x14ac:dyDescent="0.2">
      <c r="A60" s="206"/>
      <c r="B60" s="206"/>
      <c r="C60" s="199"/>
      <c r="D60" s="244"/>
      <c r="E60" s="244"/>
      <c r="F60" s="199"/>
      <c r="G60" s="261"/>
      <c r="H60" s="171"/>
      <c r="I60" s="13" t="s">
        <v>58</v>
      </c>
      <c r="J60" s="14" t="s">
        <v>160</v>
      </c>
      <c r="K60" s="153" t="s">
        <v>196</v>
      </c>
      <c r="L60" s="156" t="s">
        <v>190</v>
      </c>
    </row>
    <row r="61" spans="1:12" ht="26.25" customHeight="1" x14ac:dyDescent="0.2">
      <c r="A61" s="34" t="s">
        <v>108</v>
      </c>
      <c r="B61" s="34" t="s">
        <v>35</v>
      </c>
      <c r="C61" s="16" t="s">
        <v>3</v>
      </c>
      <c r="D61" s="13" t="s">
        <v>37</v>
      </c>
      <c r="E61" s="106" t="s">
        <v>36</v>
      </c>
      <c r="F61" s="22" t="s">
        <v>60</v>
      </c>
      <c r="G61" s="99" t="s">
        <v>85</v>
      </c>
      <c r="H61" s="141" t="s">
        <v>85</v>
      </c>
      <c r="I61" s="11" t="s">
        <v>77</v>
      </c>
      <c r="J61" s="14" t="s">
        <v>161</v>
      </c>
      <c r="K61" s="154" t="s">
        <v>197</v>
      </c>
      <c r="L61" s="156" t="s">
        <v>194</v>
      </c>
    </row>
    <row r="62" spans="1:12" ht="76.5" x14ac:dyDescent="0.2">
      <c r="A62" s="205" t="s">
        <v>111</v>
      </c>
      <c r="B62" s="205" t="s">
        <v>109</v>
      </c>
      <c r="C62" s="197" t="s">
        <v>3</v>
      </c>
      <c r="D62" s="243" t="s">
        <v>33</v>
      </c>
      <c r="E62" s="252" t="s">
        <v>110</v>
      </c>
      <c r="F62" s="203" t="s">
        <v>60</v>
      </c>
      <c r="G62" s="250" t="s">
        <v>85</v>
      </c>
      <c r="H62" s="142" t="s">
        <v>85</v>
      </c>
      <c r="I62" s="11" t="s">
        <v>55</v>
      </c>
      <c r="J62" s="14" t="s">
        <v>162</v>
      </c>
      <c r="K62" s="148">
        <v>92</v>
      </c>
      <c r="L62" s="156" t="s">
        <v>190</v>
      </c>
    </row>
    <row r="63" spans="1:12" ht="38.25" x14ac:dyDescent="0.2">
      <c r="A63" s="206"/>
      <c r="B63" s="206"/>
      <c r="C63" s="199"/>
      <c r="D63" s="244"/>
      <c r="E63" s="253"/>
      <c r="F63" s="204"/>
      <c r="G63" s="251"/>
      <c r="H63" s="143"/>
      <c r="I63" s="11" t="s">
        <v>56</v>
      </c>
      <c r="J63" s="14" t="s">
        <v>163</v>
      </c>
      <c r="K63" s="148">
        <v>329</v>
      </c>
      <c r="L63" s="156" t="s">
        <v>190</v>
      </c>
    </row>
    <row r="64" spans="1:12" s="47" customFormat="1" ht="27" customHeight="1" x14ac:dyDescent="0.2">
      <c r="A64" s="195" t="s">
        <v>181</v>
      </c>
      <c r="B64" s="195"/>
      <c r="C64" s="195"/>
      <c r="D64" s="195"/>
      <c r="E64" s="196"/>
      <c r="F64" s="44"/>
      <c r="G64" s="100">
        <f>+G11+G27+G48+G54</f>
        <v>499.80000000000007</v>
      </c>
      <c r="H64" s="100">
        <f>+H11+H27+H48+H54</f>
        <v>497.5</v>
      </c>
      <c r="I64" s="45"/>
      <c r="J64" s="46"/>
    </row>
    <row r="65" spans="1:10" ht="22.5" customHeight="1" x14ac:dyDescent="0.2">
      <c r="A65" s="284"/>
      <c r="B65" s="284"/>
      <c r="C65" s="49"/>
      <c r="D65" s="49"/>
      <c r="E65" s="49"/>
      <c r="F65" s="49"/>
      <c r="G65" s="50"/>
      <c r="H65" s="50"/>
      <c r="I65" s="51"/>
      <c r="J65" s="52"/>
    </row>
    <row r="66" spans="1:10" s="10" customFormat="1" ht="30" customHeight="1" x14ac:dyDescent="0.2">
      <c r="A66" s="53"/>
      <c r="B66" s="54" t="s">
        <v>182</v>
      </c>
      <c r="C66" s="54"/>
      <c r="D66" s="54"/>
      <c r="E66" s="54"/>
      <c r="F66" s="55"/>
      <c r="G66" s="55">
        <f>+G70+G69+G68</f>
        <v>499.8</v>
      </c>
      <c r="H66" s="55">
        <f>+H70+H69+H68</f>
        <v>497.50000000000006</v>
      </c>
      <c r="I66" s="51"/>
      <c r="J66" s="46"/>
    </row>
    <row r="67" spans="1:10" s="10" customFormat="1" ht="17.25" customHeight="1" x14ac:dyDescent="0.2">
      <c r="A67" s="57"/>
      <c r="B67" s="58" t="s">
        <v>183</v>
      </c>
      <c r="C67" s="59"/>
      <c r="D67" s="59"/>
      <c r="E67" s="59"/>
      <c r="F67" s="59"/>
      <c r="G67" s="60"/>
      <c r="H67" s="60"/>
      <c r="I67" s="51"/>
      <c r="J67" s="45"/>
    </row>
    <row r="68" spans="1:10" s="10" customFormat="1" ht="27.75" customHeight="1" x14ac:dyDescent="0.2">
      <c r="A68" s="57"/>
      <c r="B68" s="58" t="s">
        <v>17</v>
      </c>
      <c r="C68" s="61"/>
      <c r="D68" s="61"/>
      <c r="E68" s="61"/>
      <c r="F68" s="62"/>
      <c r="G68" s="145">
        <f>+G13+G14+G15+G23+G31+G37+G39+G56</f>
        <v>419.3</v>
      </c>
      <c r="H68" s="145">
        <f>+H13+H14+H15+H23+H31+H37+H39+H56</f>
        <v>417.20000000000005</v>
      </c>
      <c r="I68" s="51"/>
      <c r="J68" s="45"/>
    </row>
    <row r="69" spans="1:10" s="10" customFormat="1" ht="32.25" customHeight="1" x14ac:dyDescent="0.2">
      <c r="A69" s="57"/>
      <c r="B69" s="64" t="s">
        <v>18</v>
      </c>
      <c r="C69" s="61"/>
      <c r="D69" s="61"/>
      <c r="E69" s="61"/>
      <c r="F69" s="62"/>
      <c r="G69" s="145">
        <f>+G16+G22+G50</f>
        <v>51.400000000000006</v>
      </c>
      <c r="H69" s="145">
        <f>+H16+H22+H50</f>
        <v>51.2</v>
      </c>
      <c r="I69" s="51"/>
      <c r="J69" s="45"/>
    </row>
    <row r="70" spans="1:10" s="10" customFormat="1" ht="27.75" customHeight="1" x14ac:dyDescent="0.2">
      <c r="A70" s="57"/>
      <c r="B70" s="58" t="s">
        <v>19</v>
      </c>
      <c r="C70" s="61"/>
      <c r="D70" s="61"/>
      <c r="E70" s="61"/>
      <c r="F70" s="65"/>
      <c r="G70" s="145">
        <f>+G59</f>
        <v>29.1</v>
      </c>
      <c r="H70" s="145">
        <f>+H59</f>
        <v>29.1</v>
      </c>
      <c r="I70" s="51"/>
      <c r="J70" s="45"/>
    </row>
    <row r="71" spans="1:10" s="10" customFormat="1" ht="29.25" customHeight="1" x14ac:dyDescent="0.2">
      <c r="A71" s="57"/>
      <c r="B71" s="58" t="s">
        <v>20</v>
      </c>
      <c r="C71" s="61"/>
      <c r="D71" s="61"/>
      <c r="E71" s="61"/>
      <c r="F71" s="61"/>
      <c r="G71" s="63"/>
      <c r="H71" s="63"/>
      <c r="I71" s="51"/>
      <c r="J71" s="45"/>
    </row>
    <row r="72" spans="1:10" s="10" customFormat="1" ht="22.5" customHeight="1" x14ac:dyDescent="0.2">
      <c r="A72" s="57"/>
      <c r="B72" s="58" t="s">
        <v>21</v>
      </c>
      <c r="C72" s="61"/>
      <c r="D72" s="61"/>
      <c r="E72" s="61"/>
      <c r="F72" s="61"/>
      <c r="G72" s="63"/>
      <c r="H72" s="63"/>
      <c r="I72" s="51"/>
      <c r="J72" s="45"/>
    </row>
    <row r="73" spans="1:10" s="10" customFormat="1" ht="22.5" customHeight="1" x14ac:dyDescent="0.2">
      <c r="A73" s="66"/>
      <c r="B73" s="67" t="s">
        <v>22</v>
      </c>
      <c r="C73" s="68"/>
      <c r="D73" s="68"/>
      <c r="E73" s="68"/>
      <c r="F73" s="68"/>
      <c r="G73" s="63"/>
      <c r="H73" s="63"/>
      <c r="I73" s="51"/>
      <c r="J73" s="45"/>
    </row>
    <row r="74" spans="1:10" s="10" customFormat="1" ht="46.5" customHeight="1" x14ac:dyDescent="0.2">
      <c r="A74" s="69"/>
      <c r="B74" s="70" t="s">
        <v>6</v>
      </c>
      <c r="C74" s="71"/>
      <c r="D74" s="71"/>
      <c r="E74" s="71"/>
      <c r="F74" s="71"/>
      <c r="G74" s="56"/>
      <c r="H74" s="56"/>
      <c r="I74" s="51"/>
      <c r="J74" s="45"/>
    </row>
    <row r="75" spans="1:10" s="10" customFormat="1" ht="35.25" customHeight="1" x14ac:dyDescent="0.2">
      <c r="A75" s="72"/>
      <c r="B75" s="73" t="s">
        <v>8</v>
      </c>
      <c r="C75" s="73"/>
      <c r="D75" s="73"/>
      <c r="E75" s="73"/>
      <c r="F75" s="48"/>
      <c r="G75" s="74">
        <f>+G74+G66</f>
        <v>499.8</v>
      </c>
      <c r="H75" s="74">
        <f>+H74+H66</f>
        <v>497.50000000000006</v>
      </c>
      <c r="I75" s="51"/>
      <c r="J75" s="45"/>
    </row>
    <row r="76" spans="1:10" s="43" customFormat="1" ht="24.75" customHeight="1" x14ac:dyDescent="0.2">
      <c r="A76" s="75"/>
      <c r="B76" s="58" t="s">
        <v>7</v>
      </c>
      <c r="C76" s="58"/>
      <c r="D76" s="58"/>
      <c r="E76" s="58"/>
      <c r="F76" s="58"/>
      <c r="G76" s="76"/>
      <c r="H76" s="76"/>
      <c r="I76" s="77"/>
      <c r="J76" s="78"/>
    </row>
    <row r="77" spans="1:10" x14ac:dyDescent="0.2">
      <c r="A77" s="269"/>
      <c r="B77" s="269"/>
      <c r="C77" s="269"/>
      <c r="D77" s="269"/>
      <c r="E77" s="269"/>
      <c r="F77" s="269"/>
      <c r="G77" s="269"/>
      <c r="H77" s="269"/>
      <c r="I77" s="269"/>
      <c r="J77" s="269"/>
    </row>
    <row r="78" spans="1:10" ht="14.45" customHeight="1" x14ac:dyDescent="0.2">
      <c r="A78" s="266" t="s">
        <v>184</v>
      </c>
      <c r="B78" s="266"/>
      <c r="C78" s="266"/>
      <c r="D78" s="266"/>
      <c r="E78" s="266"/>
      <c r="F78" s="266"/>
      <c r="G78" s="266"/>
      <c r="H78" s="128"/>
      <c r="I78" s="77"/>
      <c r="J78" s="78"/>
    </row>
    <row r="79" spans="1:10" x14ac:dyDescent="0.2">
      <c r="A79" s="79"/>
      <c r="B79" s="80"/>
      <c r="C79" s="80"/>
      <c r="D79" s="80"/>
      <c r="E79" s="80"/>
      <c r="F79" s="80"/>
      <c r="G79" s="81"/>
      <c r="H79" s="81"/>
      <c r="I79" s="77"/>
      <c r="J79" s="78"/>
    </row>
    <row r="80" spans="1:10" x14ac:dyDescent="0.2">
      <c r="A80" s="15"/>
      <c r="B80" s="82"/>
      <c r="C80" s="82"/>
      <c r="D80" s="82"/>
      <c r="E80" s="82"/>
      <c r="F80" s="82"/>
      <c r="G80" s="83"/>
      <c r="H80" s="83"/>
      <c r="I80" s="52"/>
      <c r="J80" s="84"/>
    </row>
    <row r="81" spans="1:10" x14ac:dyDescent="0.2">
      <c r="A81" s="15"/>
      <c r="B81" s="15"/>
      <c r="C81" s="15"/>
      <c r="D81" s="15"/>
      <c r="E81" s="15"/>
      <c r="F81" s="15"/>
      <c r="G81" s="27"/>
      <c r="H81" s="27"/>
      <c r="I81" s="15"/>
      <c r="J81" s="15"/>
    </row>
  </sheetData>
  <mergeCells count="114">
    <mergeCell ref="A78:G78"/>
    <mergeCell ref="I22:I23"/>
    <mergeCell ref="J22:J23"/>
    <mergeCell ref="A77:J77"/>
    <mergeCell ref="D56:D60"/>
    <mergeCell ref="C56:C60"/>
    <mergeCell ref="B56:B60"/>
    <mergeCell ref="D37:D39"/>
    <mergeCell ref="C37:C39"/>
    <mergeCell ref="E56:E60"/>
    <mergeCell ref="A31:A33"/>
    <mergeCell ref="B31:B33"/>
    <mergeCell ref="G41:G45"/>
    <mergeCell ref="G46:G47"/>
    <mergeCell ref="G50:G52"/>
    <mergeCell ref="F31:F33"/>
    <mergeCell ref="D31:D33"/>
    <mergeCell ref="E31:E33"/>
    <mergeCell ref="G37:G38"/>
    <mergeCell ref="B37:B39"/>
    <mergeCell ref="E37:E39"/>
    <mergeCell ref="B28:F28"/>
    <mergeCell ref="B30:F30"/>
    <mergeCell ref="A65:B65"/>
    <mergeCell ref="G62:G63"/>
    <mergeCell ref="A62:A63"/>
    <mergeCell ref="B62:B63"/>
    <mergeCell ref="C62:C63"/>
    <mergeCell ref="D62:D63"/>
    <mergeCell ref="E62:E63"/>
    <mergeCell ref="G56:G58"/>
    <mergeCell ref="E50:E52"/>
    <mergeCell ref="B8:B10"/>
    <mergeCell ref="A11:E11"/>
    <mergeCell ref="B12:F12"/>
    <mergeCell ref="B36:E36"/>
    <mergeCell ref="G59:G60"/>
    <mergeCell ref="C46:C47"/>
    <mergeCell ref="D46:D47"/>
    <mergeCell ref="E13:E16"/>
    <mergeCell ref="B13:B16"/>
    <mergeCell ref="A13:A16"/>
    <mergeCell ref="A22:A23"/>
    <mergeCell ref="B22:B23"/>
    <mergeCell ref="A18:A21"/>
    <mergeCell ref="A27:E27"/>
    <mergeCell ref="E22:E23"/>
    <mergeCell ref="A46:A47"/>
    <mergeCell ref="D1:E1"/>
    <mergeCell ref="C8:C10"/>
    <mergeCell ref="A41:A45"/>
    <mergeCell ref="G34:G35"/>
    <mergeCell ref="B41:B45"/>
    <mergeCell ref="C41:C45"/>
    <mergeCell ref="J9:J10"/>
    <mergeCell ref="F8:F10"/>
    <mergeCell ref="G8:G10"/>
    <mergeCell ref="A8:A10"/>
    <mergeCell ref="I9:I10"/>
    <mergeCell ref="D8:D10"/>
    <mergeCell ref="E8:E10"/>
    <mergeCell ref="H8:H10"/>
    <mergeCell ref="B19:F19"/>
    <mergeCell ref="E41:E45"/>
    <mergeCell ref="G31:G33"/>
    <mergeCell ref="C22:C23"/>
    <mergeCell ref="D22:D23"/>
    <mergeCell ref="A37:A39"/>
    <mergeCell ref="I4:J4"/>
    <mergeCell ref="I2:J2"/>
    <mergeCell ref="I3:J3"/>
    <mergeCell ref="A34:A35"/>
    <mergeCell ref="A64:E64"/>
    <mergeCell ref="F56:F58"/>
    <mergeCell ref="F59:F60"/>
    <mergeCell ref="C34:C35"/>
    <mergeCell ref="D34:D35"/>
    <mergeCell ref="E34:E35"/>
    <mergeCell ref="F34:F35"/>
    <mergeCell ref="F62:F63"/>
    <mergeCell ref="B46:B47"/>
    <mergeCell ref="E46:E47"/>
    <mergeCell ref="F46:F47"/>
    <mergeCell ref="D41:D45"/>
    <mergeCell ref="A56:A60"/>
    <mergeCell ref="A54:F54"/>
    <mergeCell ref="F37:F39"/>
    <mergeCell ref="B55:F55"/>
    <mergeCell ref="B49:F49"/>
    <mergeCell ref="B40:F40"/>
    <mergeCell ref="F50:F52"/>
    <mergeCell ref="F41:F45"/>
    <mergeCell ref="A48:F48"/>
    <mergeCell ref="A50:A53"/>
    <mergeCell ref="B50:B53"/>
    <mergeCell ref="B34:B35"/>
    <mergeCell ref="H46:H47"/>
    <mergeCell ref="H50:H52"/>
    <mergeCell ref="H56:H58"/>
    <mergeCell ref="H59:H60"/>
    <mergeCell ref="A5:L5"/>
    <mergeCell ref="A6:L6"/>
    <mergeCell ref="A7:L7"/>
    <mergeCell ref="K9:K10"/>
    <mergeCell ref="L9:L10"/>
    <mergeCell ref="I8:L8"/>
    <mergeCell ref="K22:K23"/>
    <mergeCell ref="L22:L23"/>
    <mergeCell ref="H31:H33"/>
    <mergeCell ref="H34:H35"/>
    <mergeCell ref="H37:H38"/>
    <mergeCell ref="H41:H45"/>
    <mergeCell ref="C31:C33"/>
    <mergeCell ref="B24:F24"/>
  </mergeCells>
  <phoneticPr fontId="3" type="noConversion"/>
  <pageMargins left="0.39370078740157483" right="0.39370078740157483" top="0.39370078740157483" bottom="0.39370078740157483" header="0" footer="0"/>
  <pageSetup paperSize="9" scale="5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Metinio plano forma</vt:lpstr>
      <vt:lpstr>'Metinio plano forma'!Print_Area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Giedrė Liekė</cp:lastModifiedBy>
  <cp:lastPrinted>2026-02-17T11:25:06Z</cp:lastPrinted>
  <dcterms:created xsi:type="dcterms:W3CDTF">2008-01-09T09:46:52Z</dcterms:created>
  <dcterms:modified xsi:type="dcterms:W3CDTF">2026-03-02T12:27:00Z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