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B7F3AAA9-87EE-4D2F-8FF0-A0DAA43FC0E3}" xr6:coauthVersionLast="47" xr6:coauthVersionMax="47" xr10:uidLastSave="{00000000-0000-0000-0000-000000000000}"/>
  <bookViews>
    <workbookView xWindow="-120" yWindow="-120" windowWidth="29040" windowHeight="15720" tabRatio="978" xr2:uid="{00000000-000D-0000-FFFF-FFFF00000000}"/>
  </bookViews>
  <sheets>
    <sheet name="Metinio plano forma 2025" sheetId="28" r:id="rId1"/>
  </sheets>
  <definedNames>
    <definedName name="_xlnm._FilterDatabase" localSheetId="0" hidden="1">'Metinio plano forma 2025'!$A$10:$AC$65</definedName>
    <definedName name="_xlnm.Print_Area" localSheetId="0">'Metinio plano forma 2025'!$A$1:$L$67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8" i="28" l="1"/>
  <c r="H59" i="28"/>
  <c r="H57" i="28"/>
  <c r="H51" i="28"/>
  <c r="H27" i="28"/>
  <c r="H26" i="28" s="1"/>
  <c r="H16" i="28"/>
  <c r="H15" i="28" s="1"/>
  <c r="G57" i="28"/>
  <c r="G59" i="28"/>
  <c r="G58" i="28"/>
  <c r="G27" i="28"/>
  <c r="G26" i="28" s="1"/>
  <c r="G23" i="28"/>
  <c r="G16" i="28"/>
  <c r="G51" i="28"/>
  <c r="H53" i="28" l="1"/>
  <c r="H55" i="28"/>
  <c r="H64" i="28" s="1"/>
  <c r="G55" i="28"/>
  <c r="G64" i="28" s="1"/>
  <c r="G15" i="28"/>
  <c r="G53" i="28" s="1"/>
</calcChain>
</file>

<file path=xl/sharedStrings.xml><?xml version="1.0" encoding="utf-8"?>
<sst xmlns="http://schemas.openxmlformats.org/spreadsheetml/2006/main" count="258" uniqueCount="188">
  <si>
    <t>2</t>
  </si>
  <si>
    <t>Vertinimo kriterijai</t>
  </si>
  <si>
    <t>Pavadinimas</t>
  </si>
  <si>
    <t>1</t>
  </si>
  <si>
    <t>3</t>
  </si>
  <si>
    <t>Programos uždavinio, priemonės kodas ir požymis</t>
  </si>
  <si>
    <t>Uždavinio, priemonės pavadinimas, finansavimo šaltiniai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</si>
  <si>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</si>
  <si>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</si>
  <si>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</si>
  <si>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</si>
  <si>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</si>
  <si>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</si>
  <si>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</si>
  <si>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</si>
  <si>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</si>
  <si>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</si>
  <si>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</si>
  <si>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Uždavinio kodas</t>
  </si>
  <si>
    <t>Uždavinio pavadinimas</t>
  </si>
  <si>
    <t>Finansavimo šaltinis</t>
  </si>
  <si>
    <t>(įstaigos pavadinimas)</t>
  </si>
  <si>
    <t>Įrašomas įgyvendinamo uždavinio, priemonės kodas pagal Savivaldybės SVP</t>
  </si>
  <si>
    <t>Įrašomas įgyvendinamo uždavinio, priemonės pavadinimas pagal Savivaldybės SVP</t>
  </si>
  <si>
    <t>Įrašomas veiklos, kuri bus vykdoma įgyvendinant priemonę, kodas (1, 2, 3 ...)</t>
  </si>
  <si>
    <t>Įrašomas veiklos, kuri bus vykdoma įgyvendinant priemonę, pavadinimas</t>
  </si>
  <si>
    <t>Įrašomas už priemonės įgyvendinimą atsakingas skyrius (-iai), darbuotojas ar jo pareigybė</t>
  </si>
  <si>
    <t>Įrašomas finansavimo šaltinio kodas (SB, SBVB, ĮP...)</t>
  </si>
  <si>
    <t>Įrašomas lėšos, pagal patvirtintą Savivaldybės einamųjų metų biudžetą</t>
  </si>
  <si>
    <t>Įrašomas priemonės vertinimo kriterijaus pavadinimas, pagal planuojamas įgyvendinti veiklas</t>
  </si>
  <si>
    <t>Įrašoma priemonės vertinimo kriterijaus planuojama reikšmė</t>
  </si>
  <si>
    <t>Įrašoma uždavinio priemonių lėšų suma</t>
  </si>
  <si>
    <t>Planas</t>
  </si>
  <si>
    <t>Kėdainių rajono savivaldybės administracijos Kėdainių miesto seniūnija</t>
  </si>
  <si>
    <t>Asmenų gaunančių socialinę pašalpą skaičius</t>
  </si>
  <si>
    <t xml:space="preserve">Asmenų, gaunančių šildymo išlaidų kompensaciją (kietas kuras), skaičius </t>
  </si>
  <si>
    <t>Asmenų gaunančių vienkartinės išmokas mirus artimiesiems skaičius; už užsienyje mirusių LR piliečių palaikų pervežimo skaičius</t>
  </si>
  <si>
    <t>6</t>
  </si>
  <si>
    <t>SB</t>
  </si>
  <si>
    <t>4</t>
  </si>
  <si>
    <t>5</t>
  </si>
  <si>
    <t>Organizuoti Lietuvos Respublikos teisės aktuose numatytos paramos bei paslaugų asmenims ir šeimoms teikimą, skatinti socialinę integraciją</t>
  </si>
  <si>
    <t>SBVB</t>
  </si>
  <si>
    <t>Įgyvendinti Kėdainių rajono savivaldybės užimtumo didinimo programą</t>
  </si>
  <si>
    <t>Seniūnas, seniūnijos administracijos darbuotojai</t>
  </si>
  <si>
    <t>Įdarbintų asmenų (keturiems mėn.) skaičius</t>
  </si>
  <si>
    <t>Eksploatuojamų gatvės šviestuvų skaičius</t>
  </si>
  <si>
    <t>3099</t>
  </si>
  <si>
    <t>Gerinti rajono susisiekimo infrastruktūrą, užtikrinant gyventojų darnų judumą bei mobilumą</t>
  </si>
  <si>
    <t>Kelio ženklų bei stulpelių įsigijimas, skaičius</t>
  </si>
  <si>
    <t>Kelio ženklų bei stulpelių ekspoatavimas ir priežiūra, skaičius</t>
  </si>
  <si>
    <t>Šviesoforinės signalizacijos įrenginių</t>
  </si>
  <si>
    <t>44</t>
  </si>
  <si>
    <t>Prižiūrimų ir tvarkomų kapinių skaičius:                        -veikiančios                                                             -neveikiančios</t>
  </si>
  <si>
    <t>Gatvių, kelkračių, aikščių, takų valomi plotai, arais:                                                                                                                   -vasaros metu                                                         -žiemos metu</t>
  </si>
  <si>
    <t>Žaliųjų plotų šienavimas, ha</t>
  </si>
  <si>
    <t xml:space="preserve">                                                            7                                 12</t>
  </si>
  <si>
    <t xml:space="preserve">  604,866                                                                                                  1362642</t>
  </si>
  <si>
    <t>Sunaudota vandens, m3</t>
  </si>
  <si>
    <t>Greideriuojamų kelių ilgis, kv.m</t>
  </si>
  <si>
    <t>Sudaryti sąlygas kokybiškai įgyvendinti teisės aktuose nustatytas  Savivaldybei funkcijas, mažinanat administracinę naštą, įgyvendinant lygias galimybes užtikrinanačias užtikrinančias bei korupcijos priemones</t>
  </si>
  <si>
    <t>Seniūnijos seniūnas ir seniūnijos administracijos darbuotojai</t>
  </si>
  <si>
    <t>ĮP</t>
  </si>
  <si>
    <t>Administracinės naštos mažinimo vykdomų priemonių skaičius</t>
  </si>
  <si>
    <t>Teikti kompensacijas nepriklausomybės gynėjams</t>
  </si>
  <si>
    <t>*</t>
  </si>
  <si>
    <t>Atnaujintų/įrengtų vaikų sporto ir žaidimų aikštelių skaičius</t>
  </si>
  <si>
    <t>Priimti ir administruoti prašymus socialinėms ižmokoms</t>
  </si>
  <si>
    <t xml:space="preserve"> Priimti prašymus ir administruoti   būsto šildymo,  šalto ir karšto vandens kompesavimo pašalpas</t>
  </si>
  <si>
    <t xml:space="preserve"> Teikti  ir administruoti laidojimo pašalpas.</t>
  </si>
  <si>
    <t>Asmenų, gaunančių Sausio 13-osios kompensacijas, skaičius</t>
  </si>
  <si>
    <t>Kėdainių rajono savivaldybės užimtumo didinimo programos įgyvendinimas</t>
  </si>
  <si>
    <t>Apšvietimo tinklų elektros energijos sunaudojimas seniūnijose, apšvietimo tinklų priežiūra</t>
  </si>
  <si>
    <t xml:space="preserve">Prižiūrėti  gatvių apšvietimą ir remontuoti apšvietimo įrengimus </t>
  </si>
  <si>
    <t>LED lempų skaičius</t>
  </si>
  <si>
    <t>Pastatyti technines eismo reguliavimo priemones</t>
  </si>
  <si>
    <t>Ekspoatuoti ir prižiūrėti technines eismo reguliavimo priemones</t>
  </si>
  <si>
    <t>Ekspoatuoti šviesoforus</t>
  </si>
  <si>
    <t>Sosnovskio barščio naikinimas  augimvietėje, ha</t>
  </si>
  <si>
    <t>Seniūnas;   aplinkos gerinimo specialistas; darbo organizavimo inžinierius</t>
  </si>
  <si>
    <t>Seniūnas;   seniūnaičiai</t>
  </si>
  <si>
    <t>Išrinkti ir apdovanoti laureatus</t>
  </si>
  <si>
    <t>Bendro naudojimo teritorijų tvarkymas ir priežiūra seniūnijoje, teritorijų priežiūrai reikalingos įrangos įsigijimas</t>
  </si>
  <si>
    <t>Prižiūrėti ir tvarkyti seniūnijos bendrasias (viešąsias) teritorijas</t>
  </si>
  <si>
    <t>Seniūnijų veiklos užtikrinimas</t>
  </si>
  <si>
    <t>Kokybiškai ir efektyviai vykdyti seniūnijos funkcijas, įgyvendinant plėtros prioritetus</t>
  </si>
  <si>
    <t>Priimti prašymus dėl gyvenamosios vietos deklaravimo, įtraukimo į GVNAA, duomenų keitimo, naikinimo ir administravimo</t>
  </si>
  <si>
    <t>Duomenų bazių specialistas</t>
  </si>
  <si>
    <t xml:space="preserve">Bendruomeninės fizinio aktyvumo infrastruktūros mieste atnaujinimas ir (arba) plėtra </t>
  </si>
  <si>
    <t>Pakeisti senus neekonomiškus  šviestuvus į LED lempas</t>
  </si>
  <si>
    <t>Pasodinti daugiamečių medžių,  vnt.  Pasodinti dekoratyvinių krūmų, vnt</t>
  </si>
  <si>
    <t xml:space="preserve">Priimta gyvenamosios vietos atvykimo ir išvykimo deklaracijų, vnt.                                  </t>
  </si>
  <si>
    <t xml:space="preserve">Prižiūrimas  ir tvarkomas miško plotas, ha               Pašalinti pavojingus medžius, vnt  </t>
  </si>
  <si>
    <r>
      <t xml:space="preserve">Prižiūrimų kelių su žvyro danga žvyravmas </t>
    </r>
    <r>
      <rPr>
        <sz val="10"/>
        <rFont val="Calibri"/>
        <family val="2"/>
        <charset val="186"/>
      </rPr>
      <t>*</t>
    </r>
    <r>
      <rPr>
        <i/>
        <sz val="10"/>
        <rFont val="Times New Roman"/>
        <family val="1"/>
        <charset val="186"/>
      </rPr>
      <t xml:space="preserve"> (30,00 tūkst. Eur)</t>
    </r>
  </si>
  <si>
    <t>7</t>
  </si>
  <si>
    <r>
      <t>Prižiūrėti ir tvarkyti Babėnų šilo teritoriją</t>
    </r>
    <r>
      <rPr>
        <i/>
        <sz val="10"/>
        <rFont val="Calibri"/>
        <family val="2"/>
        <charset val="186"/>
      </rPr>
      <t>* (14,1 tūkst. Eur)</t>
    </r>
  </si>
  <si>
    <t xml:space="preserve">Priimti ir administruoti prašymus socialinėms išmokoms </t>
  </si>
  <si>
    <t>002-01-05 (T)</t>
  </si>
  <si>
    <t>02-01-05-01 (TP)</t>
  </si>
  <si>
    <t>002-01-05-07 (TP)</t>
  </si>
  <si>
    <t>002-01-05-15 (TP)</t>
  </si>
  <si>
    <t>8 per</t>
  </si>
  <si>
    <t>371,4</t>
  </si>
  <si>
    <t>281,3</t>
  </si>
  <si>
    <t>003-01-06(T)</t>
  </si>
  <si>
    <t>Prižiūrėti ir plėtoti energetinę infrastruktūrą, diegt  energiją taupančis priemones</t>
  </si>
  <si>
    <t>003-01-06-03 (TP)</t>
  </si>
  <si>
    <t>003-01-07 (T)</t>
  </si>
  <si>
    <t>003-01-07-01 (TP)</t>
  </si>
  <si>
    <t>003-01-07-02 (TP)</t>
  </si>
  <si>
    <t>005-01-01 (T)</t>
  </si>
  <si>
    <t>005-01-01-10 (TP)</t>
  </si>
  <si>
    <t>005-01-01-12 (TP)</t>
  </si>
  <si>
    <t>SAVIVALDYBĖS VALDYMO TOBULINIMO PROGRAMA (05)</t>
  </si>
  <si>
    <t>003-01-03 (T)</t>
  </si>
  <si>
    <t>003-01-03-01 (TP)</t>
  </si>
  <si>
    <t xml:space="preserve"> Socialinių išmokų bei kompesacijų (būsto šildymo išlaidų, šalto bei karšto vandens), paramos mirties atveju teikimas ir administravimas</t>
  </si>
  <si>
    <t>Kompensacijų nepriklausomybės gynėjams mokėjimas bei išmokų ginkluoto pasipriešinimo dalyviams apmokėjimas</t>
  </si>
  <si>
    <t>002-01-05-06(TP)</t>
  </si>
  <si>
    <t>766</t>
  </si>
  <si>
    <t>610</t>
  </si>
  <si>
    <t>410</t>
  </si>
  <si>
    <t>5,02</t>
  </si>
  <si>
    <t>4,3           192</t>
  </si>
  <si>
    <t xml:space="preserve">                                                                        3015,45                                                      3015,45</t>
  </si>
  <si>
    <t>146,79</t>
  </si>
  <si>
    <t>5921</t>
  </si>
  <si>
    <t>235323,5</t>
  </si>
  <si>
    <t>1422/145</t>
  </si>
  <si>
    <t>2130</t>
  </si>
  <si>
    <t>30</t>
  </si>
  <si>
    <t>SOCIALINĖS GEROVĖS UŽTIKRINIMO PROGRAMA (02)</t>
  </si>
  <si>
    <t xml:space="preserve">Lietuvos Respublikos piniginės socialinės paramos nepasiturintiems gyventojams įstatymo įgyvendinimo užtikrinimas </t>
  </si>
  <si>
    <t>002-01-05(T)</t>
  </si>
  <si>
    <t xml:space="preserve">Organizuoti Lietuvos Respublikos teisės aktuose numatytos paramos bei paslaugų asmenims ir šeimoms teikimą, skatinti socialinę integraciją  </t>
  </si>
  <si>
    <t>AKTYVIOS VISUOMENĖS UGDYMO PROGRAMA (01)</t>
  </si>
  <si>
    <t xml:space="preserve">Skatinti gyventojų fizinį aktyvumą, vystyti įvairias gyventojų poreikius atitinkančias sporto šakas, didinti sportineės veiklos žinomumą </t>
  </si>
  <si>
    <t xml:space="preserve">Vietinės reikšmės kelių ir gatvių remontas, priežiūra ir palaikymas, saugaus eismo ir darnaus judumo priemonių diegimas (KPP) </t>
  </si>
  <si>
    <t xml:space="preserve">Kelių dangos gerinimo finansavimas seniūnijoje </t>
  </si>
  <si>
    <t>Bendro naudojimo teritorijų tvarkymas ir priežiūra aseniūnijoje, teritorijų priežiūrai reikalingos įrangos įsigijimas</t>
  </si>
  <si>
    <t xml:space="preserve"> 003-01-03-01(TP)</t>
  </si>
  <si>
    <t>003-01-03-05 (TP)</t>
  </si>
  <si>
    <t xml:space="preserve">Želdynų ir želdinių apsauga, tvarkymas, būklės stebėsena, gėlynų įrengimas  </t>
  </si>
  <si>
    <t>Valstybės perduotų savivaldybei funkcijų kokybiškas įgyvendinimas ir organizavimas</t>
  </si>
  <si>
    <t>Seniūnas, darbo organizavimo inžinierius</t>
  </si>
  <si>
    <t>Seniūnas, seniūno pavaduotojas</t>
  </si>
  <si>
    <t>100</t>
  </si>
  <si>
    <t>pagal poreikį</t>
  </si>
  <si>
    <t>Seniūno pavaduotojas,  aplinkos gerinimo specialistas, darbo organizavimo inžinierius</t>
  </si>
  <si>
    <t>Sutvarkytų kelių ilgis, km</t>
  </si>
  <si>
    <t>Seniūnijos soc. darbuotojai; vyr.specialistas (soc. paramai); buhalteriai;</t>
  </si>
  <si>
    <t xml:space="preserve">001-01-08(T)  </t>
  </si>
  <si>
    <t xml:space="preserve">001-01-08-07 (TP) </t>
  </si>
  <si>
    <r>
      <t xml:space="preserve">Atnaujinti ir prižiūrėti sporto aikštynų erdves </t>
    </r>
    <r>
      <rPr>
        <sz val="10"/>
        <rFont val="Calibri"/>
        <family val="2"/>
        <charset val="186"/>
      </rPr>
      <t>*</t>
    </r>
    <r>
      <rPr>
        <i/>
        <sz val="10"/>
        <rFont val="Times New Roman"/>
        <family val="1"/>
        <charset val="186"/>
      </rPr>
      <t>( 30,0 tūkst.Eur)</t>
    </r>
  </si>
  <si>
    <t xml:space="preserve">DARNIOS APLINKOS IR INFRASTRUKTŪROS PLĖTROS PROGRAMA (03) </t>
  </si>
  <si>
    <t>Išnaikinti Sosnovskio barščius naikinimas * (3,0 tūkst. Eur)</t>
  </si>
  <si>
    <t>Sodinti ir prižiūrėti medelius ir želdinius * (22 tūkst. Eur)</t>
  </si>
  <si>
    <t>Suorganizuoti konkursą „Gražiausiai tvarkoma aplinka“  * (0,40 tūkst. Eur)</t>
  </si>
  <si>
    <r>
      <t>1.1. savivaldybės biudžeto lėšos (nuosavos, be ankstesnių metų likučio)</t>
    </r>
    <r>
      <rPr>
        <b/>
        <i/>
        <sz val="10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</si>
  <si>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rFont val="Times New Roman"/>
        <family val="1"/>
      </rPr>
      <t>SBVB</t>
    </r>
  </si>
  <si>
    <r>
      <t>1.3. Pajamų įmokos ir kitos pajamos</t>
    </r>
    <r>
      <rPr>
        <b/>
        <i/>
        <sz val="10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</si>
  <si>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</si>
  <si>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rFont val="Times New Roman"/>
        <family val="1"/>
      </rPr>
      <t>SK</t>
    </r>
  </si>
  <si>
    <r>
      <t>1.6. Ankstesnių metų likučiai</t>
    </r>
    <r>
      <rPr>
        <b/>
        <i/>
        <sz val="10"/>
        <rFont val="Times New Roman"/>
        <family val="1"/>
      </rPr>
      <t xml:space="preserve"> SBL</t>
    </r>
  </si>
  <si>
    <r>
      <rPr>
        <sz val="10"/>
        <rFont val="Calibri"/>
        <family val="2"/>
        <charset val="186"/>
      </rPr>
      <t xml:space="preserve">     *</t>
    </r>
    <r>
      <rPr>
        <sz val="8.5"/>
        <rFont val="Times New Roman"/>
        <family val="1"/>
        <charset val="186"/>
      </rPr>
      <t xml:space="preserve"> Seniūnija dalyvauja priemonės įgyvendinime; asignavimai numatyti Savivaldybės administracijos biudžete</t>
    </r>
  </si>
  <si>
    <t xml:space="preserve">Prižiūrėti, tvarkyti savivaldybės viešąsias teritorijas, gerinti kraštovaizdžio apsaugą, didinti jo patrauklumą                                                                                                              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</si>
  <si>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</si>
  <si>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Skirti 2025 metų asignavimai ir kitos lėšos, tūkst. Eur</t>
  </si>
  <si>
    <t>Faktas</t>
  </si>
  <si>
    <t>Nukrypimų nuo plano priežastys, pastabos, komentarai</t>
  </si>
  <si>
    <t>2025 METŲ VEIKLOS PLANO ATASKAITA</t>
  </si>
  <si>
    <t>380,3</t>
  </si>
  <si>
    <t>250,5</t>
  </si>
  <si>
    <t>604,866 1370384,41</t>
  </si>
  <si>
    <t>4,3                0</t>
  </si>
  <si>
    <t>1903/163</t>
  </si>
  <si>
    <t>Dėl mažesnio paslaugų poreiikio, dėl užsitęsusių šiltų oro sąlygų</t>
  </si>
  <si>
    <t>Įvykdyta pagal gautus prašymus</t>
  </si>
  <si>
    <t>Lietaus nuotekų ir drenažo vandens šalinimo plotas (ha);                                         vidutiniškas metinis kritulių kiekis (m3);</t>
  </si>
  <si>
    <t>7                        12</t>
  </si>
  <si>
    <t>3015,45              3015,45</t>
  </si>
  <si>
    <t>Dėl pakilusių paslaugų kainų</t>
  </si>
  <si>
    <t>Dėl mažesnio paslaugų poreikio</t>
  </si>
  <si>
    <t>Įvykdyta</t>
  </si>
  <si>
    <t>Prašymų negauta</t>
  </si>
  <si>
    <t>Medžių šalinimo pirkimą atliko Kėdainių rajono savivaldybės administracija</t>
  </si>
  <si>
    <t>Konkurso "Gražiausiai tvarkoma aplinka" I etapo organizavimą vykdė Kėdainių rajono savivaldybės administracija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</si>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</sst>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34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i/>
      <sz val="9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Calibri"/>
      <family val="2"/>
      <charset val="186"/>
    </font>
    <font>
      <b/>
      <sz val="11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Calibri"/>
      <family val="2"/>
      <charset val="186"/>
    </font>
    <font>
      <i/>
      <sz val="10"/>
      <name val="Calibri"/>
      <family val="2"/>
      <charset val="186"/>
    </font>
    <font>
      <b/>
      <sz val="14"/>
      <name val="Times New Roman"/>
      <family val="1"/>
      <charset val="186"/>
    </font>
    <font>
      <b/>
      <i/>
      <sz val="10"/>
      <name val="Times New Roman"/>
      <family val="1"/>
    </font>
    <font>
      <sz val="11"/>
      <name val="Times New Roman"/>
      <family val="1"/>
      <charset val="186"/>
    </font>
    <font>
      <sz val="10"/>
      <name val="Times New Roman"/>
      <family val="2"/>
      <charset val="186"/>
    </font>
    <font>
      <sz val="8.5"/>
      <name val="Times New Roman"/>
      <family val="1"/>
      <charset val="186"/>
    </font>
    <font>
      <b/>
      <sz val="10"/>
      <name val="Times New Roman"/>
      <family val="1"/>
    </font>
    <font>
      <b/>
      <sz val="10"/>
      <color theme="5" tint="-0.249977111117893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</cellStyleXfs>
  <cellXfs count="255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0" fontId="8" fillId="2" borderId="0" xfId="0" applyFont="1" applyFill="1"/>
    <xf numFmtId="0" fontId="13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49" fontId="15" fillId="3" borderId="1" xfId="0" applyNumberFormat="1" applyFont="1" applyFill="1" applyBorder="1" applyAlignment="1">
      <alignment horizontal="center" vertical="center" wrapText="1"/>
    </xf>
    <xf numFmtId="49" fontId="15" fillId="3" borderId="1" xfId="0" applyNumberFormat="1" applyFont="1" applyFill="1" applyBorder="1" applyAlignment="1">
      <alignment horizontal="center" vertical="center" textRotation="90" wrapText="1"/>
    </xf>
    <xf numFmtId="49" fontId="15" fillId="3" borderId="1" xfId="0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textRotation="90" wrapText="1"/>
    </xf>
    <xf numFmtId="0" fontId="16" fillId="0" borderId="0" xfId="0" applyFont="1" applyAlignment="1">
      <alignment wrapText="1"/>
    </xf>
    <xf numFmtId="0" fontId="1" fillId="0" borderId="1" xfId="0" applyFont="1" applyBorder="1" applyAlignment="1">
      <alignment horizontal="left" vertical="top" wrapText="1"/>
    </xf>
    <xf numFmtId="49" fontId="1" fillId="0" borderId="6" xfId="4" applyNumberFormat="1" applyFont="1" applyBorder="1" applyAlignment="1">
      <alignment vertical="top" wrapText="1"/>
    </xf>
    <xf numFmtId="49" fontId="17" fillId="5" borderId="1" xfId="0" applyNumberFormat="1" applyFont="1" applyFill="1" applyBorder="1" applyAlignment="1">
      <alignment horizontal="left" vertical="top" wrapText="1"/>
    </xf>
    <xf numFmtId="49" fontId="1" fillId="0" borderId="0" xfId="0" applyNumberFormat="1" applyFont="1" applyAlignment="1">
      <alignment wrapText="1"/>
    </xf>
    <xf numFmtId="49" fontId="1" fillId="3" borderId="1" xfId="0" applyNumberFormat="1" applyFont="1" applyFill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8" fillId="9" borderId="10" xfId="0" applyNumberFormat="1" applyFont="1" applyFill="1" applyBorder="1" applyAlignment="1">
      <alignment vertical="center" wrapText="1"/>
    </xf>
    <xf numFmtId="4" fontId="19" fillId="9" borderId="1" xfId="0" applyNumberFormat="1" applyFont="1" applyFill="1" applyBorder="1" applyAlignment="1">
      <alignment horizontal="center" vertical="top" wrapText="1"/>
    </xf>
    <xf numFmtId="49" fontId="18" fillId="9" borderId="5" xfId="0" applyNumberFormat="1" applyFont="1" applyFill="1" applyBorder="1" applyAlignment="1">
      <alignment vertical="center" wrapText="1"/>
    </xf>
    <xf numFmtId="49" fontId="17" fillId="5" borderId="10" xfId="0" applyNumberFormat="1" applyFont="1" applyFill="1" applyBorder="1" applyAlignment="1">
      <alignment vertical="top" wrapText="1"/>
    </xf>
    <xf numFmtId="49" fontId="17" fillId="5" borderId="5" xfId="0" applyNumberFormat="1" applyFont="1" applyFill="1" applyBorder="1" applyAlignment="1">
      <alignment vertical="top" wrapText="1"/>
    </xf>
    <xf numFmtId="49" fontId="2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166" fontId="19" fillId="3" borderId="1" xfId="0" applyNumberFormat="1" applyFont="1" applyFill="1" applyBorder="1" applyAlignment="1">
      <alignment horizontal="center" vertical="top" wrapText="1"/>
    </xf>
    <xf numFmtId="165" fontId="1" fillId="2" borderId="1" xfId="0" applyNumberFormat="1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4" fontId="21" fillId="3" borderId="1" xfId="0" applyNumberFormat="1" applyFon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>
      <alignment vertical="center" wrapText="1"/>
    </xf>
    <xf numFmtId="49" fontId="21" fillId="0" borderId="1" xfId="4" applyNumberFormat="1" applyFont="1" applyBorder="1" applyAlignment="1">
      <alignment horizontal="center" vertical="top" wrapText="1"/>
    </xf>
    <xf numFmtId="49" fontId="21" fillId="0" borderId="1" xfId="4" applyNumberFormat="1" applyFont="1" applyBorder="1" applyAlignment="1">
      <alignment vertical="top" wrapText="1"/>
    </xf>
    <xf numFmtId="49" fontId="21" fillId="0" borderId="1" xfId="0" applyNumberFormat="1" applyFont="1" applyBorder="1" applyAlignment="1">
      <alignment horizontal="left" vertical="top" wrapText="1"/>
    </xf>
    <xf numFmtId="0" fontId="21" fillId="3" borderId="1" xfId="0" applyFont="1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166" fontId="1" fillId="3" borderId="2" xfId="0" applyNumberFormat="1" applyFont="1" applyFill="1" applyBorder="1" applyAlignment="1">
      <alignment horizontal="center" vertical="top" wrapText="1"/>
    </xf>
    <xf numFmtId="49" fontId="21" fillId="5" borderId="1" xfId="0" applyNumberFormat="1" applyFont="1" applyFill="1" applyBorder="1" applyAlignment="1">
      <alignment horizontal="center" vertical="top" wrapText="1"/>
    </xf>
    <xf numFmtId="49" fontId="17" fillId="5" borderId="1" xfId="0" applyNumberFormat="1" applyFont="1" applyFill="1" applyBorder="1" applyAlignment="1">
      <alignment vertical="top" wrapText="1"/>
    </xf>
    <xf numFmtId="166" fontId="1" fillId="3" borderId="2" xfId="1" applyNumberFormat="1" applyFont="1" applyFill="1" applyBorder="1" applyAlignment="1">
      <alignment horizontal="center" vertical="top"/>
    </xf>
    <xf numFmtId="49" fontId="21" fillId="0" borderId="1" xfId="4" applyNumberFormat="1" applyFont="1" applyBorder="1" applyAlignment="1">
      <alignment horizontal="left" vertical="top" wrapText="1"/>
    </xf>
    <xf numFmtId="49" fontId="1" fillId="0" borderId="1" xfId="4" applyNumberFormat="1" applyFont="1" applyBorder="1" applyAlignment="1">
      <alignment vertical="top" wrapText="1"/>
    </xf>
    <xf numFmtId="49" fontId="1" fillId="0" borderId="1" xfId="4" applyNumberFormat="1" applyFont="1" applyBorder="1" applyAlignment="1">
      <alignment horizontal="left" vertical="top" wrapText="1"/>
    </xf>
    <xf numFmtId="49" fontId="21" fillId="0" borderId="2" xfId="0" applyNumberFormat="1" applyFont="1" applyBorder="1" applyAlignment="1">
      <alignment horizontal="left" vertical="top" wrapText="1"/>
    </xf>
    <xf numFmtId="49" fontId="21" fillId="0" borderId="2" xfId="0" applyNumberFormat="1" applyFont="1" applyBorder="1" applyAlignment="1">
      <alignment horizontal="center" vertical="top" wrapText="1"/>
    </xf>
    <xf numFmtId="166" fontId="1" fillId="3" borderId="1" xfId="1" applyNumberFormat="1" applyFont="1" applyFill="1" applyBorder="1" applyAlignment="1">
      <alignment horizontal="center" vertical="top"/>
    </xf>
    <xf numFmtId="49" fontId="21" fillId="0" borderId="4" xfId="0" applyNumberFormat="1" applyFont="1" applyBorder="1" applyAlignment="1">
      <alignment horizontal="center" vertical="top" wrapText="1"/>
    </xf>
    <xf numFmtId="49" fontId="1" fillId="3" borderId="3" xfId="0" applyNumberFormat="1" applyFont="1" applyFill="1" applyBorder="1" applyAlignment="1">
      <alignment horizontal="left" vertical="top" wrapText="1"/>
    </xf>
    <xf numFmtId="166" fontId="1" fillId="3" borderId="4" xfId="0" applyNumberFormat="1" applyFont="1" applyFill="1" applyBorder="1" applyAlignment="1">
      <alignment horizontal="center" vertical="top" wrapText="1"/>
    </xf>
    <xf numFmtId="49" fontId="1" fillId="3" borderId="10" xfId="0" applyNumberFormat="1" applyFont="1" applyFill="1" applyBorder="1" applyAlignment="1">
      <alignment horizontal="left" vertical="top" wrapText="1"/>
    </xf>
    <xf numFmtId="49" fontId="21" fillId="0" borderId="10" xfId="0" applyNumberFormat="1" applyFont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66" fontId="1" fillId="3" borderId="1" xfId="0" applyNumberFormat="1" applyFont="1" applyFill="1" applyBorder="1" applyAlignment="1">
      <alignment horizontal="center" vertical="top" wrapText="1"/>
    </xf>
    <xf numFmtId="165" fontId="1" fillId="2" borderId="10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12" xfId="0" applyNumberFormat="1" applyFont="1" applyFill="1" applyBorder="1" applyAlignment="1">
      <alignment horizontal="left" vertical="top" wrapText="1"/>
    </xf>
    <xf numFmtId="49" fontId="24" fillId="10" borderId="7" xfId="0" applyNumberFormat="1" applyFont="1" applyFill="1" applyBorder="1" applyAlignment="1">
      <alignment horizontal="right" vertical="top" wrapText="1"/>
    </xf>
    <xf numFmtId="49" fontId="24" fillId="10" borderId="1" xfId="0" applyNumberFormat="1" applyFont="1" applyFill="1" applyBorder="1" applyAlignment="1">
      <alignment horizontal="right" vertical="top" wrapText="1"/>
    </xf>
    <xf numFmtId="166" fontId="1" fillId="3" borderId="0" xfId="0" applyNumberFormat="1" applyFont="1" applyFill="1" applyAlignment="1">
      <alignment horizontal="left" vertical="top" wrapText="1"/>
    </xf>
    <xf numFmtId="0" fontId="1" fillId="3" borderId="0" xfId="0" applyFont="1" applyFill="1" applyAlignment="1">
      <alignment vertical="top" wrapText="1"/>
    </xf>
    <xf numFmtId="49" fontId="17" fillId="3" borderId="1" xfId="0" applyNumberFormat="1" applyFont="1" applyFill="1" applyBorder="1" applyAlignment="1">
      <alignment horizontal="right" vertical="top" wrapText="1"/>
    </xf>
    <xf numFmtId="166" fontId="1" fillId="4" borderId="1" xfId="0" applyNumberFormat="1" applyFont="1" applyFill="1" applyBorder="1" applyAlignment="1">
      <alignment horizontal="center" vertical="top" wrapText="1"/>
    </xf>
    <xf numFmtId="0" fontId="20" fillId="8" borderId="1" xfId="4" applyFont="1" applyFill="1" applyBorder="1" applyAlignment="1">
      <alignment horizontal="left" vertical="top" wrapText="1"/>
    </xf>
    <xf numFmtId="0" fontId="20" fillId="8" borderId="1" xfId="4" applyFont="1" applyFill="1" applyBorder="1" applyAlignment="1">
      <alignment vertical="top" wrapText="1"/>
    </xf>
    <xf numFmtId="166" fontId="17" fillId="6" borderId="1" xfId="4" applyNumberFormat="1" applyFont="1" applyFill="1" applyBorder="1" applyAlignment="1">
      <alignment horizontal="right" vertical="top" wrapText="1"/>
    </xf>
    <xf numFmtId="0" fontId="1" fillId="3" borderId="0" xfId="0" applyFont="1" applyFill="1" applyAlignment="1">
      <alignment horizontal="right" vertical="top" wrapText="1"/>
    </xf>
    <xf numFmtId="0" fontId="1" fillId="0" borderId="1" xfId="4" applyFont="1" applyBorder="1" applyAlignment="1">
      <alignment horizontal="left" vertical="top" wrapText="1"/>
    </xf>
    <xf numFmtId="0" fontId="21" fillId="0" borderId="1" xfId="4" applyFont="1" applyBorder="1" applyAlignment="1">
      <alignment vertical="top" wrapText="1"/>
    </xf>
    <xf numFmtId="0" fontId="1" fillId="0" borderId="1" xfId="4" applyFont="1" applyBorder="1" applyAlignment="1">
      <alignment vertical="top" wrapText="1"/>
    </xf>
    <xf numFmtId="166" fontId="1" fillId="3" borderId="1" xfId="4" applyNumberFormat="1" applyFont="1" applyFill="1" applyBorder="1" applyAlignment="1">
      <alignment horizontal="right" vertical="top" wrapText="1"/>
    </xf>
    <xf numFmtId="166" fontId="1" fillId="3" borderId="0" xfId="0" applyNumberFormat="1" applyFont="1" applyFill="1" applyAlignment="1">
      <alignment horizontal="right" vertical="top" wrapText="1"/>
    </xf>
    <xf numFmtId="0" fontId="17" fillId="0" borderId="1" xfId="4" applyFont="1" applyBorder="1" applyAlignment="1">
      <alignment vertical="top" wrapText="1"/>
    </xf>
    <xf numFmtId="166" fontId="26" fillId="3" borderId="1" xfId="4" applyNumberFormat="1" applyFont="1" applyFill="1" applyBorder="1" applyAlignment="1">
      <alignment horizontal="right" vertical="top" wrapText="1"/>
    </xf>
    <xf numFmtId="0" fontId="26" fillId="3" borderId="1" xfId="4" applyFont="1" applyFill="1" applyBorder="1" applyAlignment="1">
      <alignment horizontal="left" vertical="top" wrapText="1"/>
    </xf>
    <xf numFmtId="0" fontId="21" fillId="3" borderId="1" xfId="4" applyFont="1" applyFill="1" applyBorder="1" applyAlignment="1">
      <alignment vertical="top" wrapText="1"/>
    </xf>
    <xf numFmtId="0" fontId="17" fillId="3" borderId="1" xfId="4" applyFont="1" applyFill="1" applyBorder="1" applyAlignment="1">
      <alignment vertical="top" wrapText="1"/>
    </xf>
    <xf numFmtId="0" fontId="17" fillId="6" borderId="1" xfId="4" applyFont="1" applyFill="1" applyBorder="1" applyAlignment="1">
      <alignment horizontal="left" vertical="top" wrapText="1"/>
    </xf>
    <xf numFmtId="0" fontId="20" fillId="6" borderId="1" xfId="4" applyFont="1" applyFill="1" applyBorder="1" applyAlignment="1">
      <alignment vertical="top" wrapText="1"/>
    </xf>
    <xf numFmtId="0" fontId="17" fillId="6" borderId="1" xfId="4" applyFont="1" applyFill="1" applyBorder="1" applyAlignment="1">
      <alignment vertical="top" wrapText="1"/>
    </xf>
    <xf numFmtId="0" fontId="17" fillId="7" borderId="1" xfId="4" applyFont="1" applyFill="1" applyBorder="1" applyAlignment="1">
      <alignment horizontal="left" vertical="top" wrapText="1"/>
    </xf>
    <xf numFmtId="0" fontId="18" fillId="7" borderId="1" xfId="4" applyFont="1" applyFill="1" applyBorder="1" applyAlignment="1">
      <alignment vertical="top" wrapText="1"/>
    </xf>
    <xf numFmtId="166" fontId="18" fillId="7" borderId="1" xfId="4" applyNumberFormat="1" applyFont="1" applyFill="1" applyBorder="1" applyAlignment="1">
      <alignment horizontal="right" vertical="top" wrapText="1"/>
    </xf>
    <xf numFmtId="0" fontId="21" fillId="0" borderId="1" xfId="4" applyFont="1" applyBorder="1" applyAlignment="1">
      <alignment horizontal="left" vertical="top" wrapText="1"/>
    </xf>
    <xf numFmtId="166" fontId="21" fillId="3" borderId="1" xfId="4" applyNumberFormat="1" applyFont="1" applyFill="1" applyBorder="1" applyAlignment="1">
      <alignment horizontal="center" vertical="top" wrapText="1"/>
    </xf>
    <xf numFmtId="166" fontId="21" fillId="3" borderId="0" xfId="0" applyNumberFormat="1" applyFont="1" applyFill="1" applyAlignment="1">
      <alignment horizontal="left" vertical="top" wrapText="1"/>
    </xf>
    <xf numFmtId="166" fontId="21" fillId="3" borderId="0" xfId="0" applyNumberFormat="1" applyFont="1" applyFill="1" applyAlignment="1">
      <alignment horizontal="right" vertical="top" wrapText="1"/>
    </xf>
    <xf numFmtId="49" fontId="1" fillId="3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3" borderId="0" xfId="0" applyFont="1" applyFill="1" applyAlignment="1">
      <alignment wrapText="1"/>
    </xf>
    <xf numFmtId="0" fontId="1" fillId="0" borderId="0" xfId="0" applyFont="1" applyAlignment="1">
      <alignment wrapText="1"/>
    </xf>
    <xf numFmtId="4" fontId="18" fillId="9" borderId="1" xfId="0" applyNumberFormat="1" applyFont="1" applyFill="1" applyBorder="1" applyAlignment="1">
      <alignment horizontal="center" vertical="center" wrapText="1"/>
    </xf>
    <xf numFmtId="4" fontId="24" fillId="10" borderId="1" xfId="0" applyNumberFormat="1" applyFont="1" applyFill="1" applyBorder="1" applyAlignment="1">
      <alignment horizontal="center" vertical="top" wrapText="1"/>
    </xf>
    <xf numFmtId="4" fontId="22" fillId="0" borderId="1" xfId="0" applyNumberFormat="1" applyFont="1" applyBorder="1" applyAlignment="1">
      <alignment horizontal="center" vertical="top" wrapText="1"/>
    </xf>
    <xf numFmtId="4" fontId="18" fillId="9" borderId="1" xfId="0" applyNumberFormat="1" applyFont="1" applyFill="1" applyBorder="1" applyAlignment="1">
      <alignment horizontal="center" vertical="top" wrapText="1"/>
    </xf>
    <xf numFmtId="4" fontId="22" fillId="5" borderId="1" xfId="0" applyNumberFormat="1" applyFont="1" applyFill="1" applyBorder="1" applyAlignment="1">
      <alignment horizontal="center" vertical="top" wrapText="1"/>
    </xf>
    <xf numFmtId="49" fontId="17" fillId="5" borderId="3" xfId="0" applyNumberFormat="1" applyFont="1" applyFill="1" applyBorder="1" applyAlignment="1">
      <alignment horizontal="left" vertical="center" wrapText="1"/>
    </xf>
    <xf numFmtId="49" fontId="17" fillId="5" borderId="10" xfId="0" applyNumberFormat="1" applyFont="1" applyFill="1" applyBorder="1" applyAlignment="1">
      <alignment vertical="center" wrapText="1"/>
    </xf>
    <xf numFmtId="49" fontId="17" fillId="5" borderId="1" xfId="0" applyNumberFormat="1" applyFont="1" applyFill="1" applyBorder="1" applyAlignment="1">
      <alignment horizontal="left" vertical="center" wrapText="1"/>
    </xf>
    <xf numFmtId="4" fontId="17" fillId="5" borderId="1" xfId="0" applyNumberFormat="1" applyFont="1" applyFill="1" applyBorder="1" applyAlignment="1">
      <alignment horizontal="center" vertical="center" wrapText="1"/>
    </xf>
    <xf numFmtId="49" fontId="29" fillId="5" borderId="1" xfId="0" applyNumberFormat="1" applyFont="1" applyFill="1" applyBorder="1" applyAlignment="1">
      <alignment vertical="center" wrapText="1"/>
    </xf>
    <xf numFmtId="49" fontId="29" fillId="5" borderId="1" xfId="0" applyNumberFormat="1" applyFont="1" applyFill="1" applyBorder="1" applyAlignment="1">
      <alignment horizontal="left" vertical="center" wrapText="1"/>
    </xf>
    <xf numFmtId="4" fontId="29" fillId="5" borderId="1" xfId="0" applyNumberFormat="1" applyFont="1" applyFill="1" applyBorder="1" applyAlignment="1">
      <alignment horizontal="center" vertical="center" wrapText="1"/>
    </xf>
    <xf numFmtId="166" fontId="17" fillId="5" borderId="1" xfId="1" applyNumberFormat="1" applyFont="1" applyFill="1" applyBorder="1" applyAlignment="1">
      <alignment horizontal="center" vertical="center"/>
    </xf>
    <xf numFmtId="49" fontId="17" fillId="5" borderId="1" xfId="0" applyNumberFormat="1" applyFont="1" applyFill="1" applyBorder="1" applyAlignment="1">
      <alignment horizontal="center" vertical="center" wrapText="1"/>
    </xf>
    <xf numFmtId="49" fontId="17" fillId="5" borderId="13" xfId="0" applyNumberFormat="1" applyFont="1" applyFill="1" applyBorder="1" applyAlignment="1">
      <alignment horizontal="center" vertical="center" wrapText="1"/>
    </xf>
    <xf numFmtId="166" fontId="17" fillId="5" borderId="4" xfId="0" applyNumberFormat="1" applyFont="1" applyFill="1" applyBorder="1" applyAlignment="1">
      <alignment horizontal="center" vertical="center" wrapText="1"/>
    </xf>
    <xf numFmtId="49" fontId="27" fillId="0" borderId="0" xfId="0" applyNumberFormat="1" applyFont="1" applyAlignment="1">
      <alignment horizontal="left" wrapText="1"/>
    </xf>
    <xf numFmtId="0" fontId="16" fillId="0" borderId="1" xfId="0" applyFont="1" applyBorder="1" applyAlignment="1">
      <alignment wrapText="1"/>
    </xf>
    <xf numFmtId="4" fontId="19" fillId="9" borderId="10" xfId="0" applyNumberFormat="1" applyFont="1" applyFill="1" applyBorder="1" applyAlignment="1">
      <alignment horizontal="center" vertical="top" wrapText="1"/>
    </xf>
    <xf numFmtId="4" fontId="22" fillId="5" borderId="10" xfId="0" applyNumberFormat="1" applyFont="1" applyFill="1" applyBorder="1" applyAlignment="1">
      <alignment horizontal="center" vertical="top" wrapText="1"/>
    </xf>
    <xf numFmtId="4" fontId="17" fillId="5" borderId="10" xfId="0" applyNumberFormat="1" applyFont="1" applyFill="1" applyBorder="1" applyAlignment="1">
      <alignment horizontal="center" vertical="center" wrapText="1"/>
    </xf>
    <xf numFmtId="166" fontId="1" fillId="3" borderId="10" xfId="0" applyNumberFormat="1" applyFont="1" applyFill="1" applyBorder="1" applyAlignment="1">
      <alignment horizontal="center" vertical="top" wrapText="1"/>
    </xf>
    <xf numFmtId="49" fontId="18" fillId="9" borderId="1" xfId="0" applyNumberFormat="1" applyFont="1" applyFill="1" applyBorder="1" applyAlignment="1">
      <alignment vertical="center" wrapText="1"/>
    </xf>
    <xf numFmtId="49" fontId="17" fillId="5" borderId="1" xfId="0" applyNumberFormat="1" applyFont="1" applyFill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5" borderId="1" xfId="0" applyNumberFormat="1" applyFont="1" applyFill="1" applyBorder="1" applyAlignment="1">
      <alignment vertical="top" wrapText="1"/>
    </xf>
    <xf numFmtId="165" fontId="1" fillId="5" borderId="1" xfId="0" applyNumberFormat="1" applyFont="1" applyFill="1" applyBorder="1" applyAlignment="1">
      <alignment horizontal="center" vertical="top" wrapText="1"/>
    </xf>
    <xf numFmtId="4" fontId="22" fillId="11" borderId="1" xfId="0" applyNumberFormat="1" applyFont="1" applyFill="1" applyBorder="1" applyAlignment="1">
      <alignment horizontal="center" vertical="top" wrapText="1"/>
    </xf>
    <xf numFmtId="166" fontId="1" fillId="11" borderId="2" xfId="1" applyNumberFormat="1" applyFont="1" applyFill="1" applyBorder="1" applyAlignment="1">
      <alignment horizontal="center" vertical="top"/>
    </xf>
    <xf numFmtId="166" fontId="1" fillId="11" borderId="2" xfId="0" applyNumberFormat="1" applyFont="1" applyFill="1" applyBorder="1" applyAlignment="1">
      <alignment horizontal="center" vertical="top" wrapText="1"/>
    </xf>
    <xf numFmtId="166" fontId="1" fillId="11" borderId="11" xfId="1" applyNumberFormat="1" applyFont="1" applyFill="1" applyBorder="1" applyAlignment="1">
      <alignment horizontal="center" vertical="top"/>
    </xf>
    <xf numFmtId="4" fontId="21" fillId="11" borderId="1" xfId="0" applyNumberFormat="1" applyFont="1" applyFill="1" applyBorder="1" applyAlignment="1">
      <alignment horizontal="center" vertical="top" wrapText="1"/>
    </xf>
    <xf numFmtId="166" fontId="1" fillId="11" borderId="4" xfId="0" applyNumberFormat="1" applyFont="1" applyFill="1" applyBorder="1" applyAlignment="1">
      <alignment horizontal="center" vertical="top" wrapText="1"/>
    </xf>
    <xf numFmtId="166" fontId="19" fillId="11" borderId="1" xfId="0" applyNumberFormat="1" applyFont="1" applyFill="1" applyBorder="1" applyAlignment="1">
      <alignment horizontal="center" vertical="top" wrapText="1"/>
    </xf>
    <xf numFmtId="166" fontId="1" fillId="11" borderId="1" xfId="0" applyNumberFormat="1" applyFont="1" applyFill="1" applyBorder="1" applyAlignment="1">
      <alignment horizontal="center" vertical="top" wrapText="1"/>
    </xf>
    <xf numFmtId="0" fontId="5" fillId="9" borderId="1" xfId="0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1" fillId="0" borderId="0" xfId="0" applyFont="1"/>
    <xf numFmtId="0" fontId="33" fillId="9" borderId="1" xfId="0" applyFont="1" applyFill="1" applyBorder="1" applyAlignment="1">
      <alignment wrapText="1"/>
    </xf>
    <xf numFmtId="0" fontId="33" fillId="5" borderId="1" xfId="0" applyFont="1" applyFill="1" applyBorder="1" applyAlignment="1">
      <alignment wrapText="1"/>
    </xf>
    <xf numFmtId="0" fontId="32" fillId="9" borderId="1" xfId="0" applyFont="1" applyFill="1" applyBorder="1" applyAlignment="1">
      <alignment wrapText="1"/>
    </xf>
    <xf numFmtId="0" fontId="32" fillId="5" borderId="1" xfId="0" applyFont="1" applyFill="1" applyBorder="1" applyAlignment="1">
      <alignment wrapText="1"/>
    </xf>
    <xf numFmtId="0" fontId="32" fillId="0" borderId="1" xfId="0" applyFont="1" applyBorder="1" applyAlignment="1">
      <alignment wrapText="1"/>
    </xf>
    <xf numFmtId="0" fontId="32" fillId="11" borderId="1" xfId="0" applyFont="1" applyFill="1" applyBorder="1" applyAlignment="1">
      <alignment vertical="center" wrapText="1"/>
    </xf>
    <xf numFmtId="0" fontId="32" fillId="5" borderId="1" xfId="0" applyFont="1" applyFill="1" applyBorder="1" applyAlignment="1">
      <alignment vertical="center" wrapText="1"/>
    </xf>
    <xf numFmtId="0" fontId="33" fillId="9" borderId="1" xfId="0" applyFont="1" applyFill="1" applyBorder="1" applyAlignment="1">
      <alignment vertical="center" wrapText="1"/>
    </xf>
    <xf numFmtId="0" fontId="33" fillId="5" borderId="1" xfId="0" applyFont="1" applyFill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32" fillId="9" borderId="1" xfId="0" applyFont="1" applyFill="1" applyBorder="1" applyAlignment="1">
      <alignment vertical="center" wrapText="1"/>
    </xf>
    <xf numFmtId="0" fontId="32" fillId="0" borderId="0" xfId="0" applyFont="1" applyAlignment="1">
      <alignment wrapText="1"/>
    </xf>
    <xf numFmtId="0" fontId="6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8" fillId="9" borderId="5" xfId="0" applyNumberFormat="1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49" fontId="17" fillId="5" borderId="5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49" fontId="29" fillId="5" borderId="5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1" fillId="5" borderId="5" xfId="0" applyNumberFormat="1" applyFont="1" applyFill="1" applyBorder="1" applyAlignment="1">
      <alignment horizontal="center" vertical="center" wrapText="1"/>
    </xf>
    <xf numFmtId="49" fontId="1" fillId="5" borderId="7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vertical="center" wrapText="1"/>
    </xf>
    <xf numFmtId="49" fontId="14" fillId="0" borderId="0" xfId="0" applyNumberFormat="1" applyFont="1" applyAlignment="1">
      <alignment horizontal="center" wrapText="1"/>
    </xf>
    <xf numFmtId="49" fontId="12" fillId="6" borderId="2" xfId="0" applyNumberFormat="1" applyFont="1" applyFill="1" applyBorder="1" applyAlignment="1">
      <alignment horizontal="center" vertical="center" textRotation="90" wrapText="1"/>
    </xf>
    <xf numFmtId="49" fontId="12" fillId="6" borderId="6" xfId="0" applyNumberFormat="1" applyFont="1" applyFill="1" applyBorder="1" applyAlignment="1">
      <alignment horizontal="center" vertical="center" textRotation="90" wrapText="1"/>
    </xf>
    <xf numFmtId="49" fontId="31" fillId="0" borderId="0" xfId="0" applyNumberFormat="1" applyFont="1" applyAlignment="1">
      <alignment horizontal="center" wrapText="1"/>
    </xf>
    <xf numFmtId="49" fontId="1" fillId="0" borderId="2" xfId="4" applyNumberFormat="1" applyFont="1" applyBorder="1" applyAlignment="1">
      <alignment horizontal="left" vertical="top" wrapText="1"/>
    </xf>
    <xf numFmtId="49" fontId="1" fillId="0" borderId="6" xfId="4" applyNumberFormat="1" applyFont="1" applyBorder="1" applyAlignment="1">
      <alignment horizontal="left" vertical="top" wrapText="1"/>
    </xf>
    <xf numFmtId="49" fontId="1" fillId="0" borderId="4" xfId="4" applyNumberFormat="1" applyFont="1" applyBorder="1" applyAlignment="1">
      <alignment horizontal="left" vertical="top" wrapText="1"/>
    </xf>
    <xf numFmtId="0" fontId="4" fillId="11" borderId="2" xfId="0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 wrapText="1"/>
    </xf>
    <xf numFmtId="0" fontId="32" fillId="11" borderId="2" xfId="0" applyFont="1" applyFill="1" applyBorder="1" applyAlignment="1">
      <alignment horizontal="left" vertical="center" wrapText="1"/>
    </xf>
    <xf numFmtId="0" fontId="32" fillId="11" borderId="4" xfId="0" applyFont="1" applyFill="1" applyBorder="1" applyAlignment="1">
      <alignment horizontal="left" vertical="center" wrapText="1"/>
    </xf>
    <xf numFmtId="165" fontId="1" fillId="2" borderId="2" xfId="0" applyNumberFormat="1" applyFont="1" applyFill="1" applyBorder="1" applyAlignment="1">
      <alignment horizontal="left" vertical="top" wrapText="1"/>
    </xf>
    <xf numFmtId="165" fontId="1" fillId="2" borderId="4" xfId="0" applyNumberFormat="1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4" xfId="0" applyFont="1" applyFill="1" applyBorder="1" applyAlignment="1">
      <alignment horizontal="left" vertical="top" wrapText="1"/>
    </xf>
    <xf numFmtId="166" fontId="1" fillId="3" borderId="2" xfId="0" applyNumberFormat="1" applyFont="1" applyFill="1" applyBorder="1" applyAlignment="1">
      <alignment horizontal="center" vertical="top" wrapText="1"/>
    </xf>
    <xf numFmtId="166" fontId="1" fillId="3" borderId="6" xfId="0" applyNumberFormat="1" applyFont="1" applyFill="1" applyBorder="1" applyAlignment="1">
      <alignment horizontal="center" vertical="top" wrapText="1"/>
    </xf>
    <xf numFmtId="166" fontId="1" fillId="3" borderId="4" xfId="0" applyNumberFormat="1" applyFont="1" applyFill="1" applyBorder="1" applyAlignment="1">
      <alignment horizontal="center" vertical="top" wrapText="1"/>
    </xf>
    <xf numFmtId="49" fontId="17" fillId="5" borderId="3" xfId="0" applyNumberFormat="1" applyFont="1" applyFill="1" applyBorder="1" applyAlignment="1">
      <alignment horizontal="left" vertical="center" wrapText="1"/>
    </xf>
    <xf numFmtId="49" fontId="17" fillId="5" borderId="10" xfId="0" applyNumberFormat="1" applyFont="1" applyFill="1" applyBorder="1" applyAlignment="1">
      <alignment horizontal="left" vertical="center" wrapText="1"/>
    </xf>
    <xf numFmtId="166" fontId="1" fillId="3" borderId="2" xfId="1" applyNumberFormat="1" applyFont="1" applyFill="1" applyBorder="1" applyAlignment="1">
      <alignment horizontal="center" vertical="top"/>
    </xf>
    <xf numFmtId="166" fontId="1" fillId="3" borderId="4" xfId="1" applyNumberFormat="1" applyFont="1" applyFill="1" applyBorder="1" applyAlignment="1">
      <alignment horizontal="center" vertical="top"/>
    </xf>
    <xf numFmtId="49" fontId="21" fillId="0" borderId="12" xfId="0" applyNumberFormat="1" applyFont="1" applyBorder="1" applyAlignment="1">
      <alignment horizontal="center" vertical="top" wrapText="1"/>
    </xf>
    <xf numFmtId="49" fontId="21" fillId="0" borderId="9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9" fontId="17" fillId="5" borderId="5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top" wrapText="1"/>
    </xf>
    <xf numFmtId="49" fontId="1" fillId="3" borderId="4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49" fontId="1" fillId="2" borderId="6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0" fontId="6" fillId="0" borderId="0" xfId="0" applyFont="1"/>
    <xf numFmtId="49" fontId="12" fillId="6" borderId="4" xfId="0" applyNumberFormat="1" applyFont="1" applyFill="1" applyBorder="1" applyAlignment="1">
      <alignment horizontal="center" vertical="center" textRotation="90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49" fontId="12" fillId="6" borderId="1" xfId="0" applyNumberFormat="1" applyFont="1" applyFill="1" applyBorder="1" applyAlignment="1">
      <alignment horizontal="center" vertical="center" wrapText="1"/>
    </xf>
    <xf numFmtId="49" fontId="12" fillId="6" borderId="2" xfId="0" applyNumberFormat="1" applyFont="1" applyFill="1" applyBorder="1" applyAlignment="1">
      <alignment horizontal="center" vertical="center" wrapText="1"/>
    </xf>
    <xf numFmtId="49" fontId="12" fillId="6" borderId="6" xfId="0" applyNumberFormat="1" applyFont="1" applyFill="1" applyBorder="1" applyAlignment="1">
      <alignment horizontal="center" vertical="center" wrapText="1"/>
    </xf>
    <xf numFmtId="49" fontId="12" fillId="6" borderId="4" xfId="0" applyNumberFormat="1" applyFont="1" applyFill="1" applyBorder="1" applyAlignment="1">
      <alignment horizontal="center" vertical="center" wrapText="1"/>
    </xf>
    <xf numFmtId="49" fontId="12" fillId="6" borderId="11" xfId="0" applyNumberFormat="1" applyFont="1" applyFill="1" applyBorder="1" applyAlignment="1">
      <alignment horizontal="center" vertical="center" wrapText="1"/>
    </xf>
    <xf numFmtId="49" fontId="12" fillId="6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2" fillId="11" borderId="1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7" fillId="11" borderId="2" xfId="0" applyFont="1" applyFill="1" applyBorder="1" applyAlignment="1">
      <alignment horizontal="center" vertical="center" wrapText="1"/>
    </xf>
    <xf numFmtId="0" fontId="17" fillId="11" borderId="4" xfId="0" applyFont="1" applyFill="1" applyBorder="1" applyAlignment="1">
      <alignment horizontal="center" vertical="center" wrapText="1"/>
    </xf>
    <xf numFmtId="49" fontId="24" fillId="10" borderId="9" xfId="0" applyNumberFormat="1" applyFont="1" applyFill="1" applyBorder="1" applyAlignment="1">
      <alignment horizontal="right" vertical="top" wrapText="1"/>
    </xf>
    <xf numFmtId="166" fontId="1" fillId="11" borderId="2" xfId="1" applyNumberFormat="1" applyFont="1" applyFill="1" applyBorder="1" applyAlignment="1">
      <alignment horizontal="center" vertical="top"/>
    </xf>
    <xf numFmtId="166" fontId="1" fillId="11" borderId="6" xfId="1" applyNumberFormat="1" applyFont="1" applyFill="1" applyBorder="1" applyAlignment="1">
      <alignment horizontal="center" vertical="top"/>
    </xf>
    <xf numFmtId="166" fontId="1" fillId="11" borderId="4" xfId="1" applyNumberFormat="1" applyFont="1" applyFill="1" applyBorder="1" applyAlignment="1">
      <alignment horizontal="center" vertical="top"/>
    </xf>
    <xf numFmtId="166" fontId="1" fillId="11" borderId="2" xfId="0" applyNumberFormat="1" applyFont="1" applyFill="1" applyBorder="1" applyAlignment="1">
      <alignment horizontal="center" vertical="top" wrapText="1"/>
    </xf>
    <xf numFmtId="166" fontId="1" fillId="11" borderId="6" xfId="0" applyNumberFormat="1" applyFont="1" applyFill="1" applyBorder="1" applyAlignment="1">
      <alignment horizontal="center" vertical="top" wrapText="1"/>
    </xf>
    <xf numFmtId="166" fontId="1" fillId="11" borderId="4" xfId="0" applyNumberFormat="1" applyFont="1" applyFill="1" applyBorder="1" applyAlignment="1">
      <alignment horizontal="center" vertical="top" wrapText="1"/>
    </xf>
    <xf numFmtId="49" fontId="18" fillId="9" borderId="3" xfId="0" applyNumberFormat="1" applyFont="1" applyFill="1" applyBorder="1" applyAlignment="1">
      <alignment horizontal="left" vertical="center" wrapText="1"/>
    </xf>
    <xf numFmtId="49" fontId="18" fillId="9" borderId="10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21" fillId="0" borderId="2" xfId="0" applyNumberFormat="1" applyFont="1" applyBorder="1" applyAlignment="1">
      <alignment horizontal="center" vertical="top" wrapText="1"/>
    </xf>
    <xf numFmtId="49" fontId="21" fillId="0" borderId="6" xfId="0" applyNumberFormat="1" applyFont="1" applyBorder="1" applyAlignment="1">
      <alignment horizontal="center" vertical="top" wrapText="1"/>
    </xf>
    <xf numFmtId="49" fontId="21" fillId="0" borderId="4" xfId="0" applyNumberFormat="1" applyFont="1" applyBorder="1" applyAlignment="1">
      <alignment horizontal="center" vertical="top" wrapText="1"/>
    </xf>
    <xf numFmtId="49" fontId="21" fillId="0" borderId="2" xfId="0" applyNumberFormat="1" applyFont="1" applyBorder="1" applyAlignment="1">
      <alignment horizontal="left" vertical="top" wrapText="1"/>
    </xf>
    <xf numFmtId="49" fontId="21" fillId="0" borderId="6" xfId="0" applyNumberFormat="1" applyFont="1" applyBorder="1" applyAlignment="1">
      <alignment horizontal="left" vertical="top" wrapText="1"/>
    </xf>
    <xf numFmtId="49" fontId="21" fillId="0" borderId="4" xfId="0" applyNumberFormat="1" applyFont="1" applyBorder="1" applyAlignment="1">
      <alignment horizontal="left" vertical="top" wrapText="1"/>
    </xf>
    <xf numFmtId="49" fontId="17" fillId="5" borderId="3" xfId="0" applyNumberFormat="1" applyFont="1" applyFill="1" applyBorder="1" applyAlignment="1">
      <alignment horizontal="left" vertical="top" wrapText="1"/>
    </xf>
    <xf numFmtId="49" fontId="17" fillId="5" borderId="10" xfId="0" applyNumberFormat="1" applyFont="1" applyFill="1" applyBorder="1" applyAlignment="1">
      <alignment horizontal="left" vertical="top" wrapText="1"/>
    </xf>
    <xf numFmtId="49" fontId="17" fillId="5" borderId="5" xfId="0" applyNumberFormat="1" applyFont="1" applyFill="1" applyBorder="1" applyAlignment="1">
      <alignment horizontal="left" vertical="top" wrapText="1"/>
    </xf>
    <xf numFmtId="49" fontId="1" fillId="2" borderId="1" xfId="12" applyNumberFormat="1" applyFill="1" applyBorder="1" applyAlignment="1">
      <alignment horizontal="left" vertical="top" wrapText="1"/>
    </xf>
    <xf numFmtId="0" fontId="29" fillId="5" borderId="3" xfId="0" applyFont="1" applyFill="1" applyBorder="1" applyAlignment="1">
      <alignment horizontal="left" vertical="center" wrapText="1"/>
    </xf>
    <xf numFmtId="0" fontId="29" fillId="5" borderId="10" xfId="0" applyFont="1" applyFill="1" applyBorder="1" applyAlignment="1">
      <alignment horizontal="left" vertical="center" wrapText="1"/>
    </xf>
    <xf numFmtId="0" fontId="29" fillId="5" borderId="5" xfId="0" applyFont="1" applyFill="1" applyBorder="1" applyAlignment="1">
      <alignment horizontal="left" vertical="center" wrapText="1"/>
    </xf>
    <xf numFmtId="49" fontId="27" fillId="0" borderId="0" xfId="0" applyNumberFormat="1" applyFont="1" applyAlignment="1">
      <alignment horizontal="left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166" fontId="1" fillId="3" borderId="6" xfId="1" applyNumberFormat="1" applyFont="1" applyFill="1" applyBorder="1" applyAlignment="1">
      <alignment horizontal="center" vertical="top"/>
    </xf>
    <xf numFmtId="49" fontId="1" fillId="3" borderId="2" xfId="0" applyNumberFormat="1" applyFont="1" applyFill="1" applyBorder="1" applyAlignment="1">
      <alignment horizontal="left" vertical="top" wrapText="1"/>
    </xf>
    <xf numFmtId="49" fontId="1" fillId="3" borderId="4" xfId="0" applyNumberFormat="1" applyFont="1" applyFill="1" applyBorder="1" applyAlignment="1">
      <alignment horizontal="left" vertical="top" wrapText="1"/>
    </xf>
    <xf numFmtId="49" fontId="1" fillId="3" borderId="6" xfId="0" applyNumberFormat="1" applyFont="1" applyFill="1" applyBorder="1" applyAlignment="1">
      <alignment horizontal="left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49" fontId="17" fillId="3" borderId="1" xfId="0" applyNumberFormat="1" applyFont="1" applyFill="1" applyBorder="1" applyAlignment="1">
      <alignment horizontal="right" vertical="top" wrapText="1"/>
    </xf>
    <xf numFmtId="0" fontId="12" fillId="6" borderId="4" xfId="0" applyFont="1" applyFill="1" applyBorder="1" applyAlignment="1">
      <alignment horizontal="center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00000000-0005-0000-0000-000003000000}"/>
    <cellStyle name="Kablelis 2" xfId="3" xr:uid="{00000000-0005-0000-0000-000004000000}"/>
    <cellStyle name="Normal 2" xfId="4" xr:uid="{00000000-0005-0000-0000-000005000000}"/>
    <cellStyle name="Normal 3" xfId="5" xr:uid="{00000000-0005-0000-0000-000006000000}"/>
    <cellStyle name="Normal_biudžetas 6_2009 m 02 men biudzetas." xfId="10" xr:uid="{00000000-0005-0000-0000-000007000000}"/>
    <cellStyle name="Normal_Sheet1" xfId="12" xr:uid="{00000000-0005-0000-0000-000008000000}"/>
    <cellStyle name="Paprastas 2" xfId="6" xr:uid="{00000000-0005-0000-0000-000009000000}"/>
    <cellStyle name="Paprastas_Lapas1" xfId="7" xr:uid="{00000000-0005-0000-0000-00000A000000}"/>
    <cellStyle name="Percent 2" xfId="9" xr:uid="{00000000-0005-0000-0000-00000B000000}"/>
    <cellStyle name="Procentai 2" xfId="8" xr:uid="{00000000-0005-0000-0000-00000C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AC80"/>
  <sheetViews>
    <sheetView tabSelected="1" zoomScaleNormal="100" workbookViewId="0">
      <pane ySplit="10" topLeftCell="A11" activePane="bottomLeft" state="frozen"/>
      <selection activeCell="E15" sqref="E15"/>
      <selection pane="bottomLeft" activeCell="K3" sqref="K3"/>
    </sheetView>
  </sheetViews>
  <sheetFormatPr defaultColWidth="9.140625" defaultRowHeight="12.75" x14ac:dyDescent="0.2"/>
  <cols>
    <col min="1" max="1" width="16.7109375" style="8" customWidth="1"/>
    <col min="2" max="2" width="40.140625" style="5" customWidth="1"/>
    <col min="3" max="3" width="8" style="5" customWidth="1"/>
    <col min="4" max="4" width="34.140625" style="5" customWidth="1"/>
    <col min="5" max="5" width="24.140625" style="5" customWidth="1"/>
    <col min="6" max="6" width="7.7109375" style="5" customWidth="1"/>
    <col min="7" max="8" width="14.140625" style="11" customWidth="1"/>
    <col min="9" max="9" width="33.85546875" style="7" customWidth="1"/>
    <col min="10" max="10" width="11" style="7" customWidth="1"/>
    <col min="11" max="11" width="12.28515625" style="1" customWidth="1"/>
    <col min="12" max="12" width="33.140625" style="1" customWidth="1"/>
    <col min="13" max="16384" width="9.140625" style="1"/>
  </cols>
  <sheetData>
    <row r="1" spans="1:29" ht="15.75" customHeight="1" x14ac:dyDescent="0.25">
      <c r="A1" s="4"/>
      <c r="B1" s="4"/>
      <c r="C1" s="4"/>
      <c r="D1" s="165"/>
      <c r="E1" s="165"/>
      <c r="G1" s="199"/>
      <c r="H1" s="199"/>
      <c r="I1" s="199"/>
      <c r="K1" s="6" t="s">
        <v>16</v>
      </c>
      <c r="L1" s="6"/>
    </row>
    <row r="2" spans="1:29" x14ac:dyDescent="0.2">
      <c r="G2" s="6"/>
      <c r="H2" s="6"/>
      <c r="I2" s="6"/>
      <c r="K2" s="6" t="s">
        <v>17</v>
      </c>
      <c r="L2" s="6"/>
    </row>
    <row r="3" spans="1:29" x14ac:dyDescent="0.2">
      <c r="G3" s="6"/>
      <c r="H3" s="6"/>
      <c r="I3" s="6"/>
      <c r="K3" s="135" t="s">
        <v>187</v>
      </c>
      <c r="L3" s="135"/>
    </row>
    <row r="4" spans="1:29" x14ac:dyDescent="0.2">
      <c r="G4" s="209"/>
      <c r="H4" s="209"/>
      <c r="I4" s="209"/>
    </row>
    <row r="5" spans="1:29" ht="18.75" customHeight="1" x14ac:dyDescent="0.25">
      <c r="A5" s="168" t="s">
        <v>33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</row>
    <row r="6" spans="1:29" ht="15" x14ac:dyDescent="0.2">
      <c r="A6" s="191" t="s">
        <v>21</v>
      </c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</row>
    <row r="7" spans="1:29" ht="16.5" customHeight="1" x14ac:dyDescent="0.2">
      <c r="A7" s="192" t="s">
        <v>170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1:29" s="3" customFormat="1" ht="15.75" customHeight="1" x14ac:dyDescent="0.2">
      <c r="A8" s="203" t="s">
        <v>5</v>
      </c>
      <c r="B8" s="207" t="s">
        <v>6</v>
      </c>
      <c r="C8" s="166" t="s">
        <v>13</v>
      </c>
      <c r="D8" s="204" t="s">
        <v>14</v>
      </c>
      <c r="E8" s="204" t="s">
        <v>15</v>
      </c>
      <c r="F8" s="166" t="s">
        <v>20</v>
      </c>
      <c r="G8" s="201" t="s">
        <v>167</v>
      </c>
      <c r="H8" s="210" t="s">
        <v>166</v>
      </c>
      <c r="I8" s="212" t="s">
        <v>1</v>
      </c>
      <c r="J8" s="213"/>
      <c r="K8" s="213"/>
      <c r="L8" s="214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3" customFormat="1" ht="18.75" customHeight="1" x14ac:dyDescent="0.2">
      <c r="A9" s="203"/>
      <c r="B9" s="208"/>
      <c r="C9" s="167"/>
      <c r="D9" s="205"/>
      <c r="E9" s="205"/>
      <c r="F9" s="167"/>
      <c r="G9" s="201"/>
      <c r="H9" s="210"/>
      <c r="I9" s="201" t="s">
        <v>2</v>
      </c>
      <c r="J9" s="202" t="s">
        <v>32</v>
      </c>
      <c r="K9" s="215" t="s">
        <v>168</v>
      </c>
      <c r="L9" s="215" t="s">
        <v>169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s="3" customFormat="1" ht="88.5" customHeight="1" x14ac:dyDescent="0.2">
      <c r="A10" s="204"/>
      <c r="B10" s="208"/>
      <c r="C10" s="167"/>
      <c r="D10" s="205"/>
      <c r="E10" s="206"/>
      <c r="F10" s="200"/>
      <c r="G10" s="202"/>
      <c r="H10" s="211"/>
      <c r="I10" s="202"/>
      <c r="J10" s="254"/>
      <c r="K10" s="216"/>
      <c r="L10" s="216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s="18" customFormat="1" ht="0.75" customHeight="1" x14ac:dyDescent="0.2">
      <c r="A11" s="13" t="s">
        <v>22</v>
      </c>
      <c r="B11" s="13" t="s">
        <v>23</v>
      </c>
      <c r="C11" s="14" t="s">
        <v>24</v>
      </c>
      <c r="D11" s="13" t="s">
        <v>25</v>
      </c>
      <c r="E11" s="15" t="s">
        <v>26</v>
      </c>
      <c r="F11" s="14" t="s">
        <v>27</v>
      </c>
      <c r="G11" s="16" t="s">
        <v>28</v>
      </c>
      <c r="H11" s="16"/>
      <c r="I11" s="16" t="s">
        <v>29</v>
      </c>
      <c r="J11" s="17" t="s">
        <v>30</v>
      </c>
      <c r="K11" s="115"/>
      <c r="L11" s="115"/>
    </row>
    <row r="12" spans="1:29" s="2" customFormat="1" ht="28.5" customHeight="1" x14ac:dyDescent="0.2">
      <c r="A12" s="224" t="s">
        <v>135</v>
      </c>
      <c r="B12" s="225"/>
      <c r="C12" s="225"/>
      <c r="D12" s="225"/>
      <c r="E12" s="225"/>
      <c r="F12" s="25"/>
      <c r="G12" s="26" t="s">
        <v>65</v>
      </c>
      <c r="H12" s="116"/>
      <c r="I12" s="120"/>
      <c r="J12" s="27"/>
      <c r="K12" s="133"/>
      <c r="L12" s="136"/>
    </row>
    <row r="13" spans="1:29" s="2" customFormat="1" ht="27" customHeight="1" x14ac:dyDescent="0.2">
      <c r="A13" s="105" t="s">
        <v>151</v>
      </c>
      <c r="B13" s="185" t="s">
        <v>136</v>
      </c>
      <c r="C13" s="186"/>
      <c r="D13" s="186"/>
      <c r="E13" s="186"/>
      <c r="F13" s="28"/>
      <c r="G13" s="102" t="s">
        <v>65</v>
      </c>
      <c r="H13" s="117"/>
      <c r="I13" s="46"/>
      <c r="J13" s="29"/>
      <c r="K13" s="134"/>
      <c r="L13" s="137"/>
    </row>
    <row r="14" spans="1:29" s="2" customFormat="1" ht="30.75" customHeight="1" x14ac:dyDescent="0.2">
      <c r="A14" s="23" t="s">
        <v>152</v>
      </c>
      <c r="B14" s="23" t="s">
        <v>88</v>
      </c>
      <c r="C14" s="30" t="s">
        <v>3</v>
      </c>
      <c r="D14" s="40" t="s">
        <v>153</v>
      </c>
      <c r="E14" s="30" t="s">
        <v>144</v>
      </c>
      <c r="F14" s="31" t="s">
        <v>38</v>
      </c>
      <c r="G14" s="100" t="s">
        <v>65</v>
      </c>
      <c r="H14" s="125"/>
      <c r="I14" s="31" t="s">
        <v>66</v>
      </c>
      <c r="J14" s="150" t="s">
        <v>4</v>
      </c>
      <c r="K14" s="149">
        <v>3</v>
      </c>
      <c r="L14" s="148" t="s">
        <v>183</v>
      </c>
    </row>
    <row r="15" spans="1:29" ht="29.25" customHeight="1" x14ac:dyDescent="0.2">
      <c r="A15" s="224" t="s">
        <v>131</v>
      </c>
      <c r="B15" s="225"/>
      <c r="C15" s="225"/>
      <c r="D15" s="225"/>
      <c r="E15" s="225"/>
      <c r="F15" s="25"/>
      <c r="G15" s="98">
        <f>+G16+G23</f>
        <v>1574</v>
      </c>
      <c r="H15" s="98">
        <f>+H16+H23</f>
        <v>1573.8</v>
      </c>
      <c r="I15" s="120"/>
      <c r="J15" s="151"/>
      <c r="K15" s="152"/>
      <c r="L15" s="138"/>
    </row>
    <row r="16" spans="1:29" ht="24.75" customHeight="1" x14ac:dyDescent="0.2">
      <c r="A16" s="103" t="s">
        <v>97</v>
      </c>
      <c r="B16" s="185" t="s">
        <v>41</v>
      </c>
      <c r="C16" s="186"/>
      <c r="D16" s="186"/>
      <c r="E16" s="186"/>
      <c r="F16" s="193"/>
      <c r="G16" s="106">
        <f>+G21+G22+G20+G18</f>
        <v>1546.4</v>
      </c>
      <c r="H16" s="106">
        <f>+H21+H22+H20+H18</f>
        <v>1546.2</v>
      </c>
      <c r="I16" s="121"/>
      <c r="J16" s="153"/>
      <c r="K16" s="154"/>
      <c r="L16" s="139"/>
    </row>
    <row r="17" spans="1:12" ht="42.75" hidden="1" customHeight="1" x14ac:dyDescent="0.2">
      <c r="A17" s="21" t="s">
        <v>18</v>
      </c>
      <c r="B17" s="235" t="s">
        <v>19</v>
      </c>
      <c r="C17" s="236"/>
      <c r="D17" s="236"/>
      <c r="E17" s="236"/>
      <c r="F17" s="237"/>
      <c r="G17" s="45" t="s">
        <v>31</v>
      </c>
      <c r="H17" s="45"/>
      <c r="I17" s="46"/>
      <c r="J17" s="111"/>
      <c r="K17" s="155"/>
      <c r="L17" s="140" t="s">
        <v>101</v>
      </c>
    </row>
    <row r="18" spans="1:12" ht="34.5" customHeight="1" x14ac:dyDescent="0.2">
      <c r="A18" s="23" t="s">
        <v>98</v>
      </c>
      <c r="B18" s="169" t="s">
        <v>116</v>
      </c>
      <c r="C18" s="38" t="s">
        <v>3</v>
      </c>
      <c r="D18" s="39" t="s">
        <v>67</v>
      </c>
      <c r="E18" s="169" t="s">
        <v>150</v>
      </c>
      <c r="F18" s="31" t="s">
        <v>38</v>
      </c>
      <c r="G18" s="187">
        <v>1393</v>
      </c>
      <c r="H18" s="218">
        <v>1392.8</v>
      </c>
      <c r="I18" s="19" t="s">
        <v>34</v>
      </c>
      <c r="J18" s="150" t="s">
        <v>119</v>
      </c>
      <c r="K18" s="149">
        <v>645</v>
      </c>
      <c r="L18" s="141" t="s">
        <v>177</v>
      </c>
    </row>
    <row r="19" spans="1:12" ht="41.25" customHeight="1" x14ac:dyDescent="0.2">
      <c r="A19" s="23" t="s">
        <v>98</v>
      </c>
      <c r="B19" s="170"/>
      <c r="C19" s="38" t="s">
        <v>0</v>
      </c>
      <c r="D19" s="39" t="s">
        <v>68</v>
      </c>
      <c r="E19" s="170"/>
      <c r="F19" s="31" t="s">
        <v>38</v>
      </c>
      <c r="G19" s="188"/>
      <c r="H19" s="220"/>
      <c r="I19" s="19" t="s">
        <v>35</v>
      </c>
      <c r="J19" s="150" t="s">
        <v>120</v>
      </c>
      <c r="K19" s="149">
        <v>210</v>
      </c>
      <c r="L19" s="141" t="s">
        <v>177</v>
      </c>
    </row>
    <row r="20" spans="1:12" ht="39" customHeight="1" x14ac:dyDescent="0.2">
      <c r="A20" s="23" t="s">
        <v>98</v>
      </c>
      <c r="B20" s="171"/>
      <c r="C20" s="38" t="s">
        <v>4</v>
      </c>
      <c r="D20" s="48" t="s">
        <v>69</v>
      </c>
      <c r="E20" s="170"/>
      <c r="F20" s="24" t="s">
        <v>42</v>
      </c>
      <c r="G20" s="47">
        <v>153.1</v>
      </c>
      <c r="H20" s="126">
        <v>153.1</v>
      </c>
      <c r="I20" s="19" t="s">
        <v>36</v>
      </c>
      <c r="J20" s="150" t="s">
        <v>121</v>
      </c>
      <c r="K20" s="149">
        <v>262</v>
      </c>
      <c r="L20" s="141" t="s">
        <v>177</v>
      </c>
    </row>
    <row r="21" spans="1:12" ht="40.5" customHeight="1" x14ac:dyDescent="0.2">
      <c r="A21" s="23" t="s">
        <v>118</v>
      </c>
      <c r="B21" s="49" t="s">
        <v>132</v>
      </c>
      <c r="C21" s="38" t="s">
        <v>40</v>
      </c>
      <c r="D21" s="39" t="s">
        <v>96</v>
      </c>
      <c r="E21" s="171"/>
      <c r="F21" s="24" t="s">
        <v>42</v>
      </c>
      <c r="G21" s="44">
        <v>0</v>
      </c>
      <c r="H21" s="127"/>
      <c r="I21" s="19" t="s">
        <v>35</v>
      </c>
      <c r="J21" s="156">
        <v>100</v>
      </c>
      <c r="K21" s="149">
        <v>0</v>
      </c>
      <c r="L21" s="141" t="s">
        <v>184</v>
      </c>
    </row>
    <row r="22" spans="1:12" ht="39" customHeight="1" x14ac:dyDescent="0.2">
      <c r="A22" s="23" t="s">
        <v>99</v>
      </c>
      <c r="B22" s="50" t="s">
        <v>117</v>
      </c>
      <c r="C22" s="38" t="s">
        <v>39</v>
      </c>
      <c r="D22" s="39" t="s">
        <v>64</v>
      </c>
      <c r="E22" s="20"/>
      <c r="F22" s="24" t="s">
        <v>42</v>
      </c>
      <c r="G22" s="47">
        <v>0.3</v>
      </c>
      <c r="H22" s="126">
        <v>0.3</v>
      </c>
      <c r="I22" s="19" t="s">
        <v>70</v>
      </c>
      <c r="J22" s="150" t="s">
        <v>37</v>
      </c>
      <c r="K22" s="149">
        <v>4</v>
      </c>
      <c r="L22" s="141" t="s">
        <v>177</v>
      </c>
    </row>
    <row r="23" spans="1:12" ht="27.75" customHeight="1" x14ac:dyDescent="0.2">
      <c r="A23" s="103" t="s">
        <v>133</v>
      </c>
      <c r="B23" s="185" t="s">
        <v>134</v>
      </c>
      <c r="C23" s="186"/>
      <c r="D23" s="186"/>
      <c r="E23" s="186"/>
      <c r="F23" s="193"/>
      <c r="G23" s="106">
        <f>+G24+G25</f>
        <v>27.6</v>
      </c>
      <c r="H23" s="118">
        <v>27.6</v>
      </c>
      <c r="I23" s="105"/>
      <c r="J23" s="153"/>
      <c r="K23" s="154"/>
      <c r="L23" s="142"/>
    </row>
    <row r="24" spans="1:12" ht="30" customHeight="1" x14ac:dyDescent="0.2">
      <c r="A24" s="23" t="s">
        <v>100</v>
      </c>
      <c r="B24" s="238" t="s">
        <v>71</v>
      </c>
      <c r="C24" s="30" t="s">
        <v>3</v>
      </c>
      <c r="D24" s="51" t="s">
        <v>43</v>
      </c>
      <c r="E24" s="52" t="s">
        <v>44</v>
      </c>
      <c r="F24" s="31" t="s">
        <v>38</v>
      </c>
      <c r="G24" s="53">
        <v>18.2</v>
      </c>
      <c r="H24" s="128">
        <v>18.2</v>
      </c>
      <c r="I24" s="122" t="s">
        <v>45</v>
      </c>
      <c r="J24" s="157" t="s">
        <v>39</v>
      </c>
      <c r="K24" s="149">
        <v>4</v>
      </c>
      <c r="L24" s="148" t="s">
        <v>183</v>
      </c>
    </row>
    <row r="25" spans="1:12" ht="32.25" customHeight="1" x14ac:dyDescent="0.2">
      <c r="A25" s="23" t="s">
        <v>100</v>
      </c>
      <c r="B25" s="238"/>
      <c r="C25" s="30" t="s">
        <v>3</v>
      </c>
      <c r="D25" s="54"/>
      <c r="E25" s="54"/>
      <c r="F25" s="31" t="s">
        <v>42</v>
      </c>
      <c r="G25" s="53">
        <v>9.4</v>
      </c>
      <c r="H25" s="128">
        <v>9.4</v>
      </c>
      <c r="I25" s="122" t="s">
        <v>45</v>
      </c>
      <c r="J25" s="157" t="s">
        <v>0</v>
      </c>
      <c r="K25" s="149">
        <v>2</v>
      </c>
      <c r="L25" s="148" t="s">
        <v>183</v>
      </c>
    </row>
    <row r="26" spans="1:12" s="2" customFormat="1" ht="26.25" customHeight="1" x14ac:dyDescent="0.2">
      <c r="A26" s="224" t="s">
        <v>154</v>
      </c>
      <c r="B26" s="225"/>
      <c r="C26" s="225"/>
      <c r="D26" s="225"/>
      <c r="E26" s="225"/>
      <c r="F26" s="25"/>
      <c r="G26" s="101">
        <f>+G27+G38+G41</f>
        <v>2639.1</v>
      </c>
      <c r="H26" s="101">
        <f>+H27+H38+H41</f>
        <v>2316.1</v>
      </c>
      <c r="I26" s="120"/>
      <c r="J26" s="151"/>
      <c r="K26" s="158"/>
      <c r="L26" s="143"/>
    </row>
    <row r="27" spans="1:12" s="2" customFormat="1" ht="26.25" customHeight="1" x14ac:dyDescent="0.2">
      <c r="A27" s="108" t="s">
        <v>114</v>
      </c>
      <c r="B27" s="239" t="s">
        <v>165</v>
      </c>
      <c r="C27" s="240"/>
      <c r="D27" s="240"/>
      <c r="E27" s="240"/>
      <c r="F27" s="241"/>
      <c r="G27" s="109">
        <f>+G28</f>
        <v>2229.6999999999998</v>
      </c>
      <c r="H27" s="109">
        <f>+H28</f>
        <v>1897.8</v>
      </c>
      <c r="I27" s="107"/>
      <c r="J27" s="159"/>
      <c r="K27" s="160"/>
      <c r="L27" s="144"/>
    </row>
    <row r="28" spans="1:12" s="2" customFormat="1" ht="39" customHeight="1" x14ac:dyDescent="0.2">
      <c r="A28" s="194" t="s">
        <v>115</v>
      </c>
      <c r="B28" s="249" t="s">
        <v>82</v>
      </c>
      <c r="C28" s="229" t="s">
        <v>3</v>
      </c>
      <c r="D28" s="232" t="s">
        <v>83</v>
      </c>
      <c r="E28" s="229" t="s">
        <v>148</v>
      </c>
      <c r="F28" s="245" t="s">
        <v>38</v>
      </c>
      <c r="G28" s="187">
        <v>2229.6999999999998</v>
      </c>
      <c r="H28" s="218">
        <v>1897.8</v>
      </c>
      <c r="I28" s="19" t="s">
        <v>53</v>
      </c>
      <c r="J28" s="156" t="s">
        <v>56</v>
      </c>
      <c r="K28" s="149" t="s">
        <v>179</v>
      </c>
      <c r="L28" s="148" t="s">
        <v>183</v>
      </c>
    </row>
    <row r="29" spans="1:12" s="2" customFormat="1" ht="54.75" customHeight="1" x14ac:dyDescent="0.2">
      <c r="A29" s="252"/>
      <c r="B29" s="251"/>
      <c r="C29" s="230"/>
      <c r="D29" s="233"/>
      <c r="E29" s="230"/>
      <c r="F29" s="246"/>
      <c r="G29" s="248"/>
      <c r="H29" s="219"/>
      <c r="I29" s="19" t="s">
        <v>54</v>
      </c>
      <c r="J29" s="156" t="s">
        <v>124</v>
      </c>
      <c r="K29" s="149" t="s">
        <v>180</v>
      </c>
      <c r="L29" s="141" t="s">
        <v>176</v>
      </c>
    </row>
    <row r="30" spans="1:12" s="2" customFormat="1" ht="26.25" customHeight="1" x14ac:dyDescent="0.2">
      <c r="A30" s="252"/>
      <c r="B30" s="251"/>
      <c r="C30" s="230"/>
      <c r="D30" s="233"/>
      <c r="E30" s="230"/>
      <c r="F30" s="246"/>
      <c r="G30" s="248"/>
      <c r="H30" s="219"/>
      <c r="I30" s="34" t="s">
        <v>55</v>
      </c>
      <c r="J30" s="150" t="s">
        <v>125</v>
      </c>
      <c r="K30" s="149">
        <v>113.1</v>
      </c>
      <c r="L30" s="148" t="s">
        <v>183</v>
      </c>
    </row>
    <row r="31" spans="1:12" s="2" customFormat="1" ht="40.5" customHeight="1" x14ac:dyDescent="0.2">
      <c r="A31" s="252"/>
      <c r="B31" s="251"/>
      <c r="C31" s="230"/>
      <c r="D31" s="233"/>
      <c r="E31" s="230"/>
      <c r="F31" s="246"/>
      <c r="G31" s="248"/>
      <c r="H31" s="219"/>
      <c r="I31" s="19" t="s">
        <v>178</v>
      </c>
      <c r="J31" s="161" t="s">
        <v>57</v>
      </c>
      <c r="K31" s="149" t="s">
        <v>173</v>
      </c>
      <c r="L31" s="148" t="s">
        <v>183</v>
      </c>
    </row>
    <row r="32" spans="1:12" s="2" customFormat="1" ht="19.5" customHeight="1" x14ac:dyDescent="0.2">
      <c r="A32" s="252"/>
      <c r="B32" s="251"/>
      <c r="C32" s="230"/>
      <c r="D32" s="233"/>
      <c r="E32" s="230"/>
      <c r="F32" s="246"/>
      <c r="G32" s="248"/>
      <c r="H32" s="219"/>
      <c r="I32" s="34" t="s">
        <v>58</v>
      </c>
      <c r="J32" s="150" t="s">
        <v>126</v>
      </c>
      <c r="K32" s="149">
        <v>8365</v>
      </c>
      <c r="L32" s="148" t="s">
        <v>183</v>
      </c>
    </row>
    <row r="33" spans="1:12" s="2" customFormat="1" ht="18.75" customHeight="1" x14ac:dyDescent="0.2">
      <c r="A33" s="195"/>
      <c r="B33" s="250"/>
      <c r="C33" s="231"/>
      <c r="D33" s="234"/>
      <c r="E33" s="231"/>
      <c r="F33" s="247"/>
      <c r="G33" s="188"/>
      <c r="H33" s="220"/>
      <c r="I33" s="34" t="s">
        <v>59</v>
      </c>
      <c r="J33" s="150" t="s">
        <v>127</v>
      </c>
      <c r="K33" s="149">
        <v>562220</v>
      </c>
      <c r="L33" s="148" t="s">
        <v>183</v>
      </c>
    </row>
    <row r="34" spans="1:12" s="2" customFormat="1" ht="26.25" customHeight="1" x14ac:dyDescent="0.2">
      <c r="A34" s="194" t="s">
        <v>140</v>
      </c>
      <c r="B34" s="180" t="s">
        <v>139</v>
      </c>
      <c r="C34" s="35">
        <v>1</v>
      </c>
      <c r="D34" s="41" t="s">
        <v>155</v>
      </c>
      <c r="E34" s="178" t="s">
        <v>79</v>
      </c>
      <c r="F34" s="35" t="s">
        <v>38</v>
      </c>
      <c r="G34" s="36" t="s">
        <v>65</v>
      </c>
      <c r="H34" s="129"/>
      <c r="I34" s="37" t="s">
        <v>78</v>
      </c>
      <c r="J34" s="150" t="s">
        <v>122</v>
      </c>
      <c r="K34" s="149">
        <v>4.84</v>
      </c>
      <c r="L34" s="141" t="s">
        <v>181</v>
      </c>
    </row>
    <row r="35" spans="1:12" s="2" customFormat="1" ht="26.25" customHeight="1" x14ac:dyDescent="0.2">
      <c r="A35" s="195"/>
      <c r="B35" s="181"/>
      <c r="C35" s="35">
        <v>2</v>
      </c>
      <c r="D35" s="41" t="s">
        <v>95</v>
      </c>
      <c r="E35" s="179"/>
      <c r="F35" s="35" t="s">
        <v>42</v>
      </c>
      <c r="G35" s="36" t="s">
        <v>65</v>
      </c>
      <c r="H35" s="129"/>
      <c r="I35" s="37" t="s">
        <v>92</v>
      </c>
      <c r="J35" s="150" t="s">
        <v>123</v>
      </c>
      <c r="K35" s="149" t="s">
        <v>174</v>
      </c>
      <c r="L35" s="141" t="s">
        <v>185</v>
      </c>
    </row>
    <row r="36" spans="1:12" s="2" customFormat="1" ht="39.75" customHeight="1" x14ac:dyDescent="0.2">
      <c r="A36" s="23" t="s">
        <v>141</v>
      </c>
      <c r="B36" s="178" t="s">
        <v>142</v>
      </c>
      <c r="C36" s="35">
        <v>1</v>
      </c>
      <c r="D36" s="41" t="s">
        <v>156</v>
      </c>
      <c r="E36" s="42" t="s">
        <v>79</v>
      </c>
      <c r="F36" s="35" t="s">
        <v>38</v>
      </c>
      <c r="G36" s="36" t="s">
        <v>65</v>
      </c>
      <c r="H36" s="129"/>
      <c r="I36" s="37" t="s">
        <v>90</v>
      </c>
      <c r="J36" s="150" t="s">
        <v>147</v>
      </c>
      <c r="K36" s="149">
        <v>82</v>
      </c>
      <c r="L36" s="148" t="s">
        <v>183</v>
      </c>
    </row>
    <row r="37" spans="1:12" s="2" customFormat="1" ht="37.5" customHeight="1" x14ac:dyDescent="0.2">
      <c r="A37" s="23" t="s">
        <v>141</v>
      </c>
      <c r="B37" s="179"/>
      <c r="C37" s="35">
        <v>1</v>
      </c>
      <c r="D37" s="41" t="s">
        <v>157</v>
      </c>
      <c r="E37" s="42" t="s">
        <v>80</v>
      </c>
      <c r="F37" s="35" t="s">
        <v>38</v>
      </c>
      <c r="G37" s="36" t="s">
        <v>65</v>
      </c>
      <c r="H37" s="129"/>
      <c r="I37" s="37" t="s">
        <v>81</v>
      </c>
      <c r="J37" s="150" t="s">
        <v>37</v>
      </c>
      <c r="K37" s="149">
        <v>0</v>
      </c>
      <c r="L37" s="164" t="s">
        <v>186</v>
      </c>
    </row>
    <row r="38" spans="1:12" s="2" customFormat="1" ht="29.25" customHeight="1" x14ac:dyDescent="0.2">
      <c r="A38" s="105" t="s">
        <v>104</v>
      </c>
      <c r="B38" s="185" t="s">
        <v>105</v>
      </c>
      <c r="C38" s="186"/>
      <c r="D38" s="186"/>
      <c r="E38" s="186"/>
      <c r="F38" s="104"/>
      <c r="G38" s="111" t="s">
        <v>102</v>
      </c>
      <c r="H38" s="111" t="s">
        <v>171</v>
      </c>
      <c r="I38" s="46"/>
      <c r="J38" s="153"/>
      <c r="K38" s="160"/>
      <c r="L38" s="144"/>
    </row>
    <row r="39" spans="1:12" ht="27" customHeight="1" x14ac:dyDescent="0.2">
      <c r="A39" s="23" t="s">
        <v>106</v>
      </c>
      <c r="B39" s="23" t="s">
        <v>72</v>
      </c>
      <c r="C39" s="30" t="s">
        <v>3</v>
      </c>
      <c r="D39" s="40" t="s">
        <v>73</v>
      </c>
      <c r="E39" s="189" t="s">
        <v>145</v>
      </c>
      <c r="F39" s="31" t="s">
        <v>38</v>
      </c>
      <c r="G39" s="187">
        <v>371.4</v>
      </c>
      <c r="H39" s="218">
        <v>380.3</v>
      </c>
      <c r="I39" s="31" t="s">
        <v>46</v>
      </c>
      <c r="J39" s="157" t="s">
        <v>47</v>
      </c>
      <c r="K39" s="149">
        <v>3221</v>
      </c>
      <c r="L39" s="148" t="s">
        <v>183</v>
      </c>
    </row>
    <row r="40" spans="1:12" ht="27" customHeight="1" x14ac:dyDescent="0.2">
      <c r="A40" s="23"/>
      <c r="B40" s="55"/>
      <c r="C40" s="30" t="s">
        <v>0</v>
      </c>
      <c r="D40" s="40" t="s">
        <v>89</v>
      </c>
      <c r="E40" s="190"/>
      <c r="F40" s="31" t="s">
        <v>38</v>
      </c>
      <c r="G40" s="188"/>
      <c r="H40" s="220"/>
      <c r="I40" s="31" t="s">
        <v>74</v>
      </c>
      <c r="J40" s="157" t="s">
        <v>146</v>
      </c>
      <c r="K40" s="149">
        <v>249</v>
      </c>
      <c r="L40" s="148" t="s">
        <v>183</v>
      </c>
    </row>
    <row r="41" spans="1:12" ht="29.25" customHeight="1" x14ac:dyDescent="0.2">
      <c r="A41" s="105" t="s">
        <v>107</v>
      </c>
      <c r="B41" s="185" t="s">
        <v>48</v>
      </c>
      <c r="C41" s="186"/>
      <c r="D41" s="186"/>
      <c r="E41" s="186"/>
      <c r="F41" s="193"/>
      <c r="G41" s="110">
        <v>38</v>
      </c>
      <c r="H41" s="110">
        <v>38</v>
      </c>
      <c r="I41" s="123"/>
      <c r="J41" s="162"/>
      <c r="K41" s="154"/>
      <c r="L41" s="142"/>
    </row>
    <row r="42" spans="1:12" ht="31.5" customHeight="1" x14ac:dyDescent="0.2">
      <c r="A42" s="194" t="s">
        <v>108</v>
      </c>
      <c r="B42" s="249" t="s">
        <v>137</v>
      </c>
      <c r="C42" s="30" t="s">
        <v>3</v>
      </c>
      <c r="D42" s="40" t="s">
        <v>75</v>
      </c>
      <c r="E42" s="196" t="s">
        <v>145</v>
      </c>
      <c r="F42" s="226" t="s">
        <v>38</v>
      </c>
      <c r="G42" s="182">
        <v>38</v>
      </c>
      <c r="H42" s="221">
        <v>38</v>
      </c>
      <c r="I42" s="34" t="s">
        <v>49</v>
      </c>
      <c r="J42" s="150" t="s">
        <v>130</v>
      </c>
      <c r="K42" s="149">
        <v>25</v>
      </c>
      <c r="L42" s="141" t="s">
        <v>182</v>
      </c>
    </row>
    <row r="43" spans="1:12" ht="28.5" customHeight="1" x14ac:dyDescent="0.2">
      <c r="A43" s="252"/>
      <c r="B43" s="251"/>
      <c r="C43" s="30" t="s">
        <v>0</v>
      </c>
      <c r="D43" s="40" t="s">
        <v>76</v>
      </c>
      <c r="E43" s="197"/>
      <c r="F43" s="227"/>
      <c r="G43" s="183"/>
      <c r="H43" s="222"/>
      <c r="I43" s="34" t="s">
        <v>50</v>
      </c>
      <c r="J43" s="150" t="s">
        <v>129</v>
      </c>
      <c r="K43" s="149">
        <v>2130</v>
      </c>
      <c r="L43" s="148" t="s">
        <v>183</v>
      </c>
    </row>
    <row r="44" spans="1:12" ht="23.25" customHeight="1" x14ac:dyDescent="0.2">
      <c r="A44" s="195"/>
      <c r="B44" s="250"/>
      <c r="C44" s="30" t="s">
        <v>4</v>
      </c>
      <c r="D44" s="40" t="s">
        <v>77</v>
      </c>
      <c r="E44" s="198"/>
      <c r="F44" s="228"/>
      <c r="G44" s="184"/>
      <c r="H44" s="223"/>
      <c r="I44" s="34" t="s">
        <v>51</v>
      </c>
      <c r="J44" s="150" t="s">
        <v>52</v>
      </c>
      <c r="K44" s="149">
        <v>44</v>
      </c>
      <c r="L44" s="148" t="s">
        <v>183</v>
      </c>
    </row>
    <row r="45" spans="1:12" ht="30.75" customHeight="1" x14ac:dyDescent="0.2">
      <c r="A45" s="23" t="s">
        <v>109</v>
      </c>
      <c r="B45" s="23" t="s">
        <v>138</v>
      </c>
      <c r="C45" s="30" t="s">
        <v>3</v>
      </c>
      <c r="D45" s="40" t="s">
        <v>93</v>
      </c>
      <c r="E45" s="43" t="s">
        <v>145</v>
      </c>
      <c r="F45" s="32" t="s">
        <v>38</v>
      </c>
      <c r="G45" s="33" t="s">
        <v>65</v>
      </c>
      <c r="H45" s="131"/>
      <c r="I45" s="34" t="s">
        <v>149</v>
      </c>
      <c r="J45" s="150" t="s">
        <v>147</v>
      </c>
      <c r="K45" s="149">
        <v>0.93500000000000005</v>
      </c>
      <c r="L45" s="148" t="s">
        <v>183</v>
      </c>
    </row>
    <row r="46" spans="1:12" ht="0.75" customHeight="1" x14ac:dyDescent="0.2">
      <c r="A46" s="55"/>
      <c r="B46" s="57"/>
      <c r="C46" s="58"/>
      <c r="D46" s="58"/>
      <c r="E46" s="59"/>
      <c r="F46" s="59"/>
      <c r="G46" s="60"/>
      <c r="H46" s="119"/>
      <c r="I46" s="61"/>
      <c r="J46" s="157"/>
      <c r="K46" s="155"/>
      <c r="L46" s="145"/>
    </row>
    <row r="47" spans="1:12" ht="25.5" customHeight="1" x14ac:dyDescent="0.2">
      <c r="A47" s="224" t="s">
        <v>113</v>
      </c>
      <c r="B47" s="225"/>
      <c r="C47" s="225"/>
      <c r="D47" s="225"/>
      <c r="E47" s="225"/>
      <c r="F47" s="25"/>
      <c r="G47" s="98">
        <v>286.2</v>
      </c>
      <c r="H47" s="98">
        <v>255.4</v>
      </c>
      <c r="I47" s="120"/>
      <c r="J47" s="151"/>
      <c r="K47" s="152"/>
      <c r="L47" s="146"/>
    </row>
    <row r="48" spans="1:12" ht="27.75" customHeight="1" x14ac:dyDescent="0.2">
      <c r="A48" s="111" t="s">
        <v>110</v>
      </c>
      <c r="B48" s="185" t="s">
        <v>60</v>
      </c>
      <c r="C48" s="186"/>
      <c r="D48" s="186"/>
      <c r="E48" s="186"/>
      <c r="F48" s="193"/>
      <c r="G48" s="111" t="s">
        <v>103</v>
      </c>
      <c r="H48" s="111" t="s">
        <v>172</v>
      </c>
      <c r="I48" s="46"/>
      <c r="J48" s="153"/>
      <c r="K48" s="154"/>
      <c r="L48" s="142"/>
    </row>
    <row r="49" spans="1:12" ht="29.25" customHeight="1" x14ac:dyDescent="0.2">
      <c r="A49" s="194" t="s">
        <v>111</v>
      </c>
      <c r="B49" s="249" t="s">
        <v>84</v>
      </c>
      <c r="C49" s="229" t="s">
        <v>3</v>
      </c>
      <c r="D49" s="232" t="s">
        <v>85</v>
      </c>
      <c r="E49" s="226" t="s">
        <v>61</v>
      </c>
      <c r="F49" s="32" t="s">
        <v>38</v>
      </c>
      <c r="G49" s="60">
        <v>254</v>
      </c>
      <c r="H49" s="132">
        <v>240.4</v>
      </c>
      <c r="I49" s="176" t="s">
        <v>63</v>
      </c>
      <c r="J49" s="243" t="s">
        <v>94</v>
      </c>
      <c r="K49" s="172">
        <v>7</v>
      </c>
      <c r="L49" s="174" t="s">
        <v>183</v>
      </c>
    </row>
    <row r="50" spans="1:12" ht="21.75" customHeight="1" x14ac:dyDescent="0.2">
      <c r="A50" s="195"/>
      <c r="B50" s="250"/>
      <c r="C50" s="231"/>
      <c r="D50" s="234"/>
      <c r="E50" s="228"/>
      <c r="F50" s="62" t="s">
        <v>62</v>
      </c>
      <c r="G50" s="56">
        <v>27.3</v>
      </c>
      <c r="H50" s="130">
        <v>10.1</v>
      </c>
      <c r="I50" s="177"/>
      <c r="J50" s="244"/>
      <c r="K50" s="173"/>
      <c r="L50" s="175"/>
    </row>
    <row r="51" spans="1:12" ht="27.75" customHeight="1" x14ac:dyDescent="0.2">
      <c r="A51" s="112" t="s">
        <v>110</v>
      </c>
      <c r="B51" s="185" t="s">
        <v>60</v>
      </c>
      <c r="C51" s="186"/>
      <c r="D51" s="186"/>
      <c r="E51" s="186"/>
      <c r="F51" s="193"/>
      <c r="G51" s="113">
        <f>+G52</f>
        <v>4.9000000000000004</v>
      </c>
      <c r="H51" s="113">
        <f>+H52</f>
        <v>4.9000000000000004</v>
      </c>
      <c r="I51" s="124"/>
      <c r="J51" s="163"/>
      <c r="K51" s="154"/>
      <c r="L51" s="142"/>
    </row>
    <row r="52" spans="1:12" ht="42.75" customHeight="1" x14ac:dyDescent="0.2">
      <c r="A52" s="23" t="s">
        <v>112</v>
      </c>
      <c r="B52" s="23" t="s">
        <v>143</v>
      </c>
      <c r="C52" s="58" t="s">
        <v>3</v>
      </c>
      <c r="D52" s="40" t="s">
        <v>86</v>
      </c>
      <c r="E52" s="32" t="s">
        <v>87</v>
      </c>
      <c r="F52" s="63" t="s">
        <v>42</v>
      </c>
      <c r="G52" s="60">
        <v>4.9000000000000004</v>
      </c>
      <c r="H52" s="132">
        <v>4.9000000000000004</v>
      </c>
      <c r="I52" s="61" t="s">
        <v>91</v>
      </c>
      <c r="J52" s="150" t="s">
        <v>128</v>
      </c>
      <c r="K52" s="149" t="s">
        <v>175</v>
      </c>
      <c r="L52" s="141" t="s">
        <v>177</v>
      </c>
    </row>
    <row r="53" spans="1:12" ht="28.5" customHeight="1" x14ac:dyDescent="0.2">
      <c r="A53" s="217" t="s">
        <v>12</v>
      </c>
      <c r="B53" s="217"/>
      <c r="C53" s="64"/>
      <c r="D53" s="64"/>
      <c r="E53" s="64"/>
      <c r="F53" s="65"/>
      <c r="G53" s="99">
        <f>+G15+G26+G47</f>
        <v>4499.3</v>
      </c>
      <c r="H53" s="99">
        <f>+H15+H26+H47</f>
        <v>4145.2999999999993</v>
      </c>
      <c r="I53" s="66"/>
      <c r="J53" s="67"/>
      <c r="L53" s="147"/>
    </row>
    <row r="54" spans="1:12" ht="22.5" customHeight="1" x14ac:dyDescent="0.2">
      <c r="A54" s="253"/>
      <c r="B54" s="253"/>
      <c r="C54" s="68"/>
      <c r="D54" s="68"/>
      <c r="E54" s="68"/>
      <c r="F54" s="68"/>
      <c r="G54" s="69"/>
      <c r="H54" s="69"/>
      <c r="I54" s="66"/>
      <c r="J54" s="67"/>
      <c r="L54" s="147"/>
    </row>
    <row r="55" spans="1:12" s="9" customFormat="1" ht="30" customHeight="1" x14ac:dyDescent="0.2">
      <c r="A55" s="70"/>
      <c r="B55" s="71" t="s">
        <v>7</v>
      </c>
      <c r="C55" s="71"/>
      <c r="D55" s="71"/>
      <c r="E55" s="71"/>
      <c r="F55" s="71"/>
      <c r="G55" s="72">
        <f>+G57+G58+G59</f>
        <v>4499.2999999999993</v>
      </c>
      <c r="H55" s="72">
        <f>+H57+H58+H59</f>
        <v>4145.3000000000011</v>
      </c>
      <c r="I55" s="66"/>
      <c r="J55" s="73"/>
    </row>
    <row r="56" spans="1:12" s="9" customFormat="1" ht="17.25" customHeight="1" x14ac:dyDescent="0.2">
      <c r="A56" s="74"/>
      <c r="B56" s="75" t="s">
        <v>8</v>
      </c>
      <c r="C56" s="76"/>
      <c r="D56" s="76"/>
      <c r="E56" s="76"/>
      <c r="F56" s="76"/>
      <c r="G56" s="77"/>
      <c r="H56" s="77"/>
      <c r="I56" s="66"/>
      <c r="J56" s="78"/>
    </row>
    <row r="57" spans="1:12" s="9" customFormat="1" ht="27.75" customHeight="1" x14ac:dyDescent="0.2">
      <c r="A57" s="74"/>
      <c r="B57" s="75" t="s">
        <v>158</v>
      </c>
      <c r="C57" s="79"/>
      <c r="D57" s="79"/>
      <c r="E57" s="79"/>
      <c r="F57" s="79"/>
      <c r="G57" s="80">
        <f>+G18+G24+G28+G39+G42+G49</f>
        <v>4304.2999999999993</v>
      </c>
      <c r="H57" s="80">
        <f>+H18+H24+H28+H39+H42+H49</f>
        <v>3967.5000000000005</v>
      </c>
      <c r="I57" s="66"/>
      <c r="J57" s="78"/>
    </row>
    <row r="58" spans="1:12" s="9" customFormat="1" ht="22.5" customHeight="1" x14ac:dyDescent="0.2">
      <c r="A58" s="74"/>
      <c r="B58" s="75" t="s">
        <v>159</v>
      </c>
      <c r="C58" s="79"/>
      <c r="D58" s="79"/>
      <c r="E58" s="79"/>
      <c r="F58" s="79"/>
      <c r="G58" s="80">
        <f>+G20+G21+G22+G25+G52</f>
        <v>167.70000000000002</v>
      </c>
      <c r="H58" s="80">
        <f>+H20+H21+H22+H25+H52</f>
        <v>167.70000000000002</v>
      </c>
      <c r="I58" s="66"/>
      <c r="J58" s="78"/>
    </row>
    <row r="59" spans="1:12" s="9" customFormat="1" ht="27.75" customHeight="1" x14ac:dyDescent="0.2">
      <c r="A59" s="74"/>
      <c r="B59" s="75" t="s">
        <v>160</v>
      </c>
      <c r="C59" s="79"/>
      <c r="D59" s="79"/>
      <c r="E59" s="79"/>
      <c r="F59" s="79"/>
      <c r="G59" s="80">
        <f>+G50</f>
        <v>27.3</v>
      </c>
      <c r="H59" s="80">
        <f>+H50</f>
        <v>10.1</v>
      </c>
      <c r="I59" s="66"/>
      <c r="J59" s="78"/>
    </row>
    <row r="60" spans="1:12" s="9" customFormat="1" ht="29.25" customHeight="1" x14ac:dyDescent="0.2">
      <c r="A60" s="74"/>
      <c r="B60" s="75" t="s">
        <v>161</v>
      </c>
      <c r="C60" s="79"/>
      <c r="D60" s="79"/>
      <c r="E60" s="79"/>
      <c r="F60" s="79"/>
      <c r="G60" s="80"/>
      <c r="H60" s="80"/>
      <c r="I60" s="66"/>
      <c r="J60" s="78"/>
    </row>
    <row r="61" spans="1:12" s="9" customFormat="1" ht="22.5" customHeight="1" x14ac:dyDescent="0.2">
      <c r="A61" s="74"/>
      <c r="B61" s="75" t="s">
        <v>162</v>
      </c>
      <c r="C61" s="79"/>
      <c r="D61" s="79"/>
      <c r="E61" s="79"/>
      <c r="F61" s="79"/>
      <c r="G61" s="80"/>
      <c r="H61" s="80"/>
      <c r="I61" s="66"/>
      <c r="J61" s="78"/>
    </row>
    <row r="62" spans="1:12" s="9" customFormat="1" ht="22.5" customHeight="1" x14ac:dyDescent="0.2">
      <c r="A62" s="81"/>
      <c r="B62" s="82" t="s">
        <v>163</v>
      </c>
      <c r="C62" s="83"/>
      <c r="D62" s="83"/>
      <c r="E62" s="83"/>
      <c r="F62" s="83"/>
      <c r="G62" s="80"/>
      <c r="H62" s="80"/>
      <c r="I62" s="66"/>
      <c r="J62" s="78"/>
    </row>
    <row r="63" spans="1:12" s="9" customFormat="1" ht="46.5" customHeight="1" x14ac:dyDescent="0.2">
      <c r="A63" s="84"/>
      <c r="B63" s="85" t="s">
        <v>9</v>
      </c>
      <c r="C63" s="86"/>
      <c r="D63" s="86"/>
      <c r="E63" s="86"/>
      <c r="F63" s="86"/>
      <c r="G63" s="72"/>
      <c r="H63" s="72"/>
      <c r="I63" s="66"/>
      <c r="J63" s="78"/>
    </row>
    <row r="64" spans="1:12" s="9" customFormat="1" ht="31.5" customHeight="1" x14ac:dyDescent="0.2">
      <c r="A64" s="87"/>
      <c r="B64" s="88" t="s">
        <v>11</v>
      </c>
      <c r="C64" s="88"/>
      <c r="D64" s="88"/>
      <c r="E64" s="88"/>
      <c r="F64" s="88"/>
      <c r="G64" s="89">
        <f>+G55+G63</f>
        <v>4499.2999999999993</v>
      </c>
      <c r="H64" s="89">
        <f>+H55+H63</f>
        <v>4145.3000000000011</v>
      </c>
      <c r="I64" s="66"/>
      <c r="J64" s="78"/>
    </row>
    <row r="65" spans="1:10" s="10" customFormat="1" ht="24.75" customHeight="1" x14ac:dyDescent="0.2">
      <c r="A65" s="90"/>
      <c r="B65" s="75" t="s">
        <v>10</v>
      </c>
      <c r="C65" s="75"/>
      <c r="D65" s="75"/>
      <c r="E65" s="75"/>
      <c r="F65" s="75"/>
      <c r="G65" s="91"/>
      <c r="H65" s="91"/>
      <c r="I65" s="92"/>
      <c r="J65" s="93"/>
    </row>
    <row r="66" spans="1:10" x14ac:dyDescent="0.2">
      <c r="A66" s="94"/>
      <c r="B66" s="22"/>
      <c r="C66" s="22"/>
      <c r="D66" s="22"/>
      <c r="E66" s="22"/>
      <c r="F66" s="22"/>
      <c r="G66" s="95"/>
      <c r="H66" s="95"/>
      <c r="I66" s="96"/>
      <c r="J66" s="97"/>
    </row>
    <row r="67" spans="1:10" x14ac:dyDescent="0.2">
      <c r="A67" s="242" t="s">
        <v>164</v>
      </c>
      <c r="B67" s="242"/>
      <c r="C67" s="242"/>
      <c r="D67" s="242"/>
      <c r="E67" s="242"/>
      <c r="F67" s="242"/>
      <c r="G67" s="242"/>
      <c r="H67" s="114"/>
      <c r="I67" s="96"/>
      <c r="J67" s="97"/>
    </row>
    <row r="68" spans="1:10" x14ac:dyDescent="0.2">
      <c r="B68" s="22"/>
      <c r="I68" s="12"/>
    </row>
    <row r="70" spans="1:10" s="2" customFormat="1" ht="40.5" customHeight="1" x14ac:dyDescent="0.2"/>
    <row r="71" spans="1:10" x14ac:dyDescent="0.2">
      <c r="B71" s="1"/>
      <c r="C71" s="1"/>
      <c r="D71" s="1"/>
      <c r="E71" s="1"/>
      <c r="F71" s="1"/>
      <c r="G71" s="1"/>
      <c r="H71" s="1"/>
      <c r="I71" s="1"/>
      <c r="J71" s="1"/>
    </row>
    <row r="72" spans="1:10" x14ac:dyDescent="0.2">
      <c r="B72" s="1"/>
      <c r="C72" s="1"/>
      <c r="D72" s="1"/>
      <c r="E72" s="1"/>
      <c r="F72" s="1"/>
      <c r="G72" s="1"/>
      <c r="H72" s="1"/>
      <c r="I72" s="1"/>
      <c r="J72" s="1"/>
    </row>
    <row r="73" spans="1:10" x14ac:dyDescent="0.2">
      <c r="B73" s="1"/>
      <c r="C73" s="1"/>
      <c r="D73" s="1"/>
      <c r="E73" s="1"/>
      <c r="F73" s="1"/>
      <c r="G73" s="1"/>
      <c r="H73" s="1"/>
      <c r="I73" s="1"/>
      <c r="J73" s="1"/>
    </row>
    <row r="74" spans="1:10" x14ac:dyDescent="0.2">
      <c r="B74" s="1"/>
      <c r="C74" s="1"/>
      <c r="D74" s="1"/>
      <c r="E74" s="1"/>
      <c r="F74" s="1"/>
      <c r="G74" s="1"/>
      <c r="H74" s="1"/>
      <c r="I74" s="1"/>
      <c r="J74" s="1"/>
    </row>
    <row r="75" spans="1:10" x14ac:dyDescent="0.2">
      <c r="B75" s="1"/>
      <c r="C75" s="1"/>
      <c r="D75" s="1"/>
      <c r="E75" s="1"/>
      <c r="F75" s="1"/>
      <c r="G75" s="1"/>
      <c r="H75" s="1"/>
      <c r="I75" s="1"/>
      <c r="J75" s="1"/>
    </row>
    <row r="76" spans="1:10" x14ac:dyDescent="0.2">
      <c r="B76" s="1"/>
      <c r="C76" s="1"/>
      <c r="D76" s="1"/>
      <c r="E76" s="1"/>
      <c r="F76" s="1"/>
      <c r="G76" s="1"/>
      <c r="H76" s="1"/>
      <c r="I76" s="1"/>
      <c r="J76" s="1"/>
    </row>
    <row r="77" spans="1:10" x14ac:dyDescent="0.2">
      <c r="B77" s="1"/>
      <c r="C77" s="1"/>
      <c r="D77" s="1"/>
      <c r="E77" s="1"/>
      <c r="F77" s="1"/>
      <c r="G77" s="1"/>
      <c r="H77" s="1"/>
      <c r="I77" s="1"/>
      <c r="J77" s="1"/>
    </row>
    <row r="78" spans="1:10" x14ac:dyDescent="0.2">
      <c r="B78" s="1"/>
      <c r="C78" s="1"/>
      <c r="D78" s="1"/>
      <c r="E78" s="1"/>
      <c r="F78" s="1"/>
      <c r="G78" s="1"/>
      <c r="H78" s="1"/>
      <c r="I78" s="1"/>
      <c r="J78" s="1"/>
    </row>
    <row r="79" spans="1:10" x14ac:dyDescent="0.2">
      <c r="B79" s="1"/>
      <c r="C79" s="1"/>
      <c r="D79" s="1"/>
      <c r="E79" s="1"/>
      <c r="F79" s="1"/>
      <c r="G79" s="1"/>
      <c r="H79" s="1"/>
      <c r="I79" s="1"/>
      <c r="J79" s="1"/>
    </row>
    <row r="80" spans="1:10" x14ac:dyDescent="0.2">
      <c r="B80" s="1"/>
      <c r="C80" s="1"/>
      <c r="D80" s="1"/>
      <c r="E80" s="1"/>
      <c r="F80" s="1"/>
      <c r="G80" s="1"/>
      <c r="H80" s="1"/>
      <c r="I80" s="1"/>
      <c r="J80" s="1"/>
    </row>
  </sheetData>
  <mergeCells count="70">
    <mergeCell ref="L9:L10"/>
    <mergeCell ref="H18:H19"/>
    <mergeCell ref="B13:E13"/>
    <mergeCell ref="G18:G19"/>
    <mergeCell ref="B18:B20"/>
    <mergeCell ref="J9:J10"/>
    <mergeCell ref="A67:G67"/>
    <mergeCell ref="J49:J50"/>
    <mergeCell ref="F28:F33"/>
    <mergeCell ref="G28:G33"/>
    <mergeCell ref="B48:F48"/>
    <mergeCell ref="A47:E47"/>
    <mergeCell ref="A49:A50"/>
    <mergeCell ref="B49:B50"/>
    <mergeCell ref="C49:C50"/>
    <mergeCell ref="D49:D50"/>
    <mergeCell ref="E49:E50"/>
    <mergeCell ref="B28:B33"/>
    <mergeCell ref="A28:A33"/>
    <mergeCell ref="A54:B54"/>
    <mergeCell ref="A42:A44"/>
    <mergeCell ref="B42:B44"/>
    <mergeCell ref="A53:B53"/>
    <mergeCell ref="H28:H33"/>
    <mergeCell ref="H39:H40"/>
    <mergeCell ref="H42:H44"/>
    <mergeCell ref="A12:E12"/>
    <mergeCell ref="B23:F23"/>
    <mergeCell ref="F42:F44"/>
    <mergeCell ref="C28:C33"/>
    <mergeCell ref="D28:D33"/>
    <mergeCell ref="B17:F17"/>
    <mergeCell ref="A15:E15"/>
    <mergeCell ref="A26:E26"/>
    <mergeCell ref="B16:F16"/>
    <mergeCell ref="B24:B25"/>
    <mergeCell ref="E28:E33"/>
    <mergeCell ref="B27:F27"/>
    <mergeCell ref="B51:F51"/>
    <mergeCell ref="A34:A35"/>
    <mergeCell ref="B41:F41"/>
    <mergeCell ref="E42:E44"/>
    <mergeCell ref="G1:I1"/>
    <mergeCell ref="F8:F10"/>
    <mergeCell ref="G8:G10"/>
    <mergeCell ref="A8:A10"/>
    <mergeCell ref="I9:I10"/>
    <mergeCell ref="D8:D10"/>
    <mergeCell ref="E8:E10"/>
    <mergeCell ref="B8:B10"/>
    <mergeCell ref="G4:I4"/>
    <mergeCell ref="H8:H10"/>
    <mergeCell ref="I8:L8"/>
    <mergeCell ref="K9:K10"/>
    <mergeCell ref="D1:E1"/>
    <mergeCell ref="C8:C10"/>
    <mergeCell ref="A5:L5"/>
    <mergeCell ref="E18:E21"/>
    <mergeCell ref="K49:K50"/>
    <mergeCell ref="L49:L50"/>
    <mergeCell ref="I49:I50"/>
    <mergeCell ref="E34:E35"/>
    <mergeCell ref="B34:B35"/>
    <mergeCell ref="G42:G44"/>
    <mergeCell ref="B36:B37"/>
    <mergeCell ref="B38:E38"/>
    <mergeCell ref="G39:G40"/>
    <mergeCell ref="E39:E40"/>
    <mergeCell ref="A6:L6"/>
    <mergeCell ref="A7:L7"/>
  </mergeCells>
  <phoneticPr fontId="3" type="noConversion"/>
  <pageMargins left="0.39370078740157483" right="0.39370078740157483" top="0.39370078740157483" bottom="0.39370078740157483" header="0" footer="0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 2025</vt:lpstr>
      <vt:lpstr>'Metinio plano forma 2025'!Print_Area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2025-03-06T09:20:51Z</cp:lastPrinted>
  <dcterms:created xsi:type="dcterms:W3CDTF">2008-01-09T09:46:52Z</dcterms:created>
  <dcterms:modified xsi:type="dcterms:W3CDTF">2026-03-02T12:26:47Z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