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esktop\42 POSĖDIS\SP\J. Sakavičienė\"/>
    </mc:Choice>
  </mc:AlternateContent>
  <bookViews>
    <workbookView xWindow="0" yWindow="0" windowWidth="19200" windowHeight="7248"/>
  </bookViews>
  <sheets>
    <sheet name="Paaisk 2022-10-2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5" i="1" l="1"/>
  <c r="J45" i="1"/>
  <c r="I45" i="1"/>
  <c r="G45" i="1"/>
  <c r="E45" i="1"/>
  <c r="D45" i="1"/>
  <c r="E48" i="1" s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5" i="1" l="1"/>
</calcChain>
</file>

<file path=xl/sharedStrings.xml><?xml version="1.0" encoding="utf-8"?>
<sst xmlns="http://schemas.openxmlformats.org/spreadsheetml/2006/main" count="70" uniqueCount="54">
  <si>
    <t>Paaiškinamoji lentelė</t>
  </si>
  <si>
    <t xml:space="preserve">KĖDAINIŲ RAJONO SAVIVALDYBĖS </t>
  </si>
  <si>
    <t>DIDŽIAUSIAS LEISTINAS VALSTYBĖS TARNAUTOJŲ PAREIGYBIŲ IR DARBUOTOJŲ,</t>
  </si>
  <si>
    <t>DIRBANČIŲ PAGAL DARBO SUTARTIS IR GAUNANČIŲ UŽMOKESTĮ</t>
  </si>
  <si>
    <t xml:space="preserve">IŠ SAVIVALDYBĖS BIUDŽETO, SKAIČIUS </t>
  </si>
  <si>
    <t>Įstaigos pavadinimas</t>
  </si>
  <si>
    <t>Didžiausias leistinas valstybės tarnautojų ir darbuotojų pareigybių skaičius (išskyrus individualios priežiūros darbuotojus (teikiančius pagalbos namuose paslaugas) ir viešųjų darbų darbuotojus)                                 2022-09-30 Nr. TS-228</t>
  </si>
  <si>
    <t>Padidėjo</t>
  </si>
  <si>
    <t>Sumažėjo</t>
  </si>
  <si>
    <t>Didžiausias leistinas valstybės tarnautojų ir darbuotojų pareigybių skaičius (išskyrus individualios priežiūros darbuotojus (teikiančius pagalbos namuose paslaugas) ir viešųjų darbų darbuotojus)                                 2022-10-28 Nr. SP-</t>
  </si>
  <si>
    <t>2021 m. asignavimų planas darbo užmokesčiui ir įmokoms soc draudimui (tūkst. Eur)</t>
  </si>
  <si>
    <t>Pastabos</t>
  </si>
  <si>
    <t>SB</t>
  </si>
  <si>
    <t>ML</t>
  </si>
  <si>
    <t>VD</t>
  </si>
  <si>
    <t>Kėdainių lopšelis-darželis „Puriena“</t>
  </si>
  <si>
    <t>Siūloma padidinti 0,5 etato logopedo, nes logopedo pagalba įstaigoje reikalinga 50 vaikų (6-5 metų). Vienu etatu dirbantis logopedas teikia padalbą ne daugiau kaip 30 specialiųjų ugdymosi poreikių turintiems mokiniams, ugdomų pagal ikimokyklinio ir/ar priešmokyklinio ugdymo programas, kuriems reikalinga logopedo pagalba</t>
  </si>
  <si>
    <t>Kėdainių rajono Vilainių mokykla-darželis „Obelėlė“</t>
  </si>
  <si>
    <t>Siūloma padidinti 1,5 etato mokytojo padėjėjo pareigybę  dėl ugdytinių su spec poreikiais</t>
  </si>
  <si>
    <t>iš jo: mokytojų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</si>
  <si>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</si>
  <si>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</si>
  <si>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</si>
  <si>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</si>
  <si>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</si>
  <si>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</si>
  <si>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</si>
  <si>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</si>
  <si>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Juozo Paukštelio progimnazija</t>
  </si>
  <si>
    <t>Kėdainių r. Dotnuvos pagrindinė mokykla</t>
  </si>
  <si>
    <t>Kėdainių r. Labūnavos pagrindinė mokykla</t>
  </si>
  <si>
    <t>Kėdainių r. Miegenų pagrindinė mokykla</t>
  </si>
  <si>
    <t>Kėdainių r. Surviliškio Vinco Svirskio pagrindinė mokykla</t>
  </si>
  <si>
    <t>Kėdainių suaugusiųjų ir jaunimo mokymo centras</t>
  </si>
  <si>
    <t>Kėdainių „Spindulio“  mokykla</t>
  </si>
  <si>
    <t xml:space="preserve">Šėtos socialinis ir ugdymo centras </t>
  </si>
  <si>
    <t>Siūloma padidinti 0,5 etato mokytojo padėjėjo pareigybę  dėl ugdytinių su spec poreikiais</t>
  </si>
  <si>
    <t>Iš viso:</t>
  </si>
  <si>
    <t>Didėja/mažėja</t>
  </si>
  <si>
    <t>Siūloma perskirstyti  bendrojo ugdymo mokytojų etatus, nes nuo 2022 m. rugsėjo 1 d. pasikeitė mokytojų etatų valandų skaičius.</t>
  </si>
  <si>
    <t>0,54 etato sumažėjo dėl namų mokymo, 1,77 etato sumažėjo, nes mažesnis 1-4 kl. mokinių skaičius</t>
  </si>
  <si>
    <t>0,35 etato sumažėjo dėl namų mokymo, 0,84 etato sumažėjo, nes mažesnis 5-8 kl. užsienio kalbų ir tikybos pamokų skaičius</t>
  </si>
  <si>
    <t>Sumažėjo 1 klasės komplektu</t>
  </si>
  <si>
    <t>Didėjo kontaktinių valandų skaičius</t>
  </si>
  <si>
    <t>Padidėjo 1 klasės komplektu 1-4 kl., sumažėjo 1 klasės komplektu I-IV kl</t>
  </si>
  <si>
    <t>Padidėjo vienu pirmos klasės komplektu</t>
  </si>
  <si>
    <t>Sumažėjo dėl Pajieslio skyriaus-daugiafunkcinio centro pradinių klasių uždarymo</t>
  </si>
  <si>
    <t>Padidėjo klasių komplektų ir mokinių skaičius</t>
  </si>
  <si>
    <t>Skirta daugiau valandų vadovauti klasei, padidėjus mokinių skaičiui.</t>
  </si>
  <si>
    <t>Padidėjo kontaktinių valandų skaičius</t>
  </si>
  <si>
    <t>Sumažėjo dėl pasikeitusių klasių dydžio (iš 3 vidutinių į mažas)</t>
  </si>
  <si>
    <t>Sumažėjo dėl klasių komplektų ir mokinių skaičiaus sumažėjimo (sumažėjo 2 klasių komplektai)</t>
  </si>
  <si>
    <t>Sumažėjo 1 klasės komplektas</t>
  </si>
  <si>
    <t>Sumažėjo 1 klasės komplektas jaunimo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</si>
</sst>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8" fillId="0" borderId="2" xfId="0" applyNumberFormat="1" applyFont="1" applyFill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5" xfId="0" applyNumberFormat="1" applyFont="1" applyBorder="1" applyAlignment="1">
      <alignment wrapText="1"/>
    </xf>
    <xf numFmtId="2" fontId="1" fillId="0" borderId="5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wrapText="1"/>
    </xf>
    <xf numFmtId="164" fontId="1" fillId="0" borderId="5" xfId="0" applyNumberFormat="1" applyFont="1" applyBorder="1"/>
    <xf numFmtId="0" fontId="1" fillId="0" borderId="6" xfId="0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14" fontId="2" fillId="0" borderId="0" xfId="0" applyNumberFormat="1" applyFont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O9" sqref="O9"/>
    </sheetView>
  </sheetViews>
  <sheetFormatPr defaultColWidth="14.44140625" defaultRowHeight="13.2" x14ac:dyDescent="0.25"/>
  <cols>
    <col min="1" max="1" width="4.6640625" customWidth="1"/>
    <col min="2" max="2" width="29.88671875" customWidth="1"/>
    <col min="3" max="3" width="16.6640625" customWidth="1"/>
    <col min="4" max="5" width="6.5546875" customWidth="1"/>
    <col min="6" max="6" width="17.109375" customWidth="1"/>
    <col min="7" max="7" width="12.6640625" hidden="1" customWidth="1"/>
    <col min="8" max="8" width="47" customWidth="1"/>
    <col min="9" max="9" width="5.6640625" hidden="1" customWidth="1"/>
    <col min="10" max="10" width="5.33203125" hidden="1" customWidth="1"/>
    <col min="11" max="11" width="33.33203125" hidden="1" customWidth="1"/>
    <col min="12" max="12" width="25.88671875" customWidth="1"/>
    <col min="13" max="26" width="8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7" t="s">
        <v>2</v>
      </c>
      <c r="B3" s="48"/>
      <c r="C3" s="48"/>
      <c r="D3" s="48"/>
      <c r="E3" s="48"/>
      <c r="F3" s="48"/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47" t="s">
        <v>3</v>
      </c>
      <c r="B4" s="48"/>
      <c r="C4" s="48"/>
      <c r="D4" s="48"/>
      <c r="E4" s="48"/>
      <c r="F4" s="48"/>
      <c r="G4" s="48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47" t="s">
        <v>4</v>
      </c>
      <c r="B5" s="48"/>
      <c r="C5" s="48"/>
      <c r="D5" s="48"/>
      <c r="E5" s="48"/>
      <c r="F5" s="48"/>
      <c r="G5" s="48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9"/>
      <c r="B6" s="48"/>
      <c r="C6" s="48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0"/>
      <c r="B7" s="43" t="s">
        <v>5</v>
      </c>
      <c r="C7" s="44" t="s">
        <v>6</v>
      </c>
      <c r="D7" s="46" t="s">
        <v>7</v>
      </c>
      <c r="E7" s="46" t="s">
        <v>8</v>
      </c>
      <c r="F7" s="44" t="s">
        <v>9</v>
      </c>
      <c r="G7" s="51" t="s">
        <v>10</v>
      </c>
      <c r="H7" s="52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41"/>
      <c r="B8" s="41"/>
      <c r="C8" s="45"/>
      <c r="D8" s="41"/>
      <c r="E8" s="41"/>
      <c r="F8" s="45"/>
      <c r="G8" s="41"/>
      <c r="H8" s="4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4.5" customHeight="1" x14ac:dyDescent="0.25">
      <c r="A9" s="42"/>
      <c r="B9" s="42"/>
      <c r="C9" s="45"/>
      <c r="D9" s="42"/>
      <c r="E9" s="42"/>
      <c r="F9" s="45"/>
      <c r="G9" s="42"/>
      <c r="H9" s="4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38">
        <v>7</v>
      </c>
      <c r="I10" s="1" t="s">
        <v>12</v>
      </c>
      <c r="J10" s="1" t="s">
        <v>13</v>
      </c>
      <c r="K10" s="1" t="s">
        <v>14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9.2" x14ac:dyDescent="0.25">
      <c r="A11" s="5">
        <v>3</v>
      </c>
      <c r="B11" s="6" t="s">
        <v>15</v>
      </c>
      <c r="C11" s="7">
        <v>43.53</v>
      </c>
      <c r="D11" s="7">
        <v>0.5</v>
      </c>
      <c r="E11" s="8"/>
      <c r="F11" s="7">
        <f>+C11+D11-E11</f>
        <v>44.03</v>
      </c>
      <c r="G11" s="9"/>
      <c r="H11" s="39" t="s">
        <v>16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5">
      <c r="A12" s="8">
        <v>8</v>
      </c>
      <c r="B12" s="10" t="s">
        <v>17</v>
      </c>
      <c r="C12" s="11">
        <v>45.23</v>
      </c>
      <c r="D12" s="12">
        <v>1.5</v>
      </c>
      <c r="E12" s="7"/>
      <c r="F12" s="7">
        <f t="shared" ref="F12:F44" si="0">+C12+D12-E12</f>
        <v>46.73</v>
      </c>
      <c r="G12" s="13"/>
      <c r="H12" s="53" t="s">
        <v>18</v>
      </c>
      <c r="I12" s="1">
        <v>-0.7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8"/>
      <c r="B13" s="14" t="s">
        <v>19</v>
      </c>
      <c r="C13" s="11">
        <v>4.99</v>
      </c>
      <c r="D13" s="12"/>
      <c r="E13" s="7"/>
      <c r="F13" s="7">
        <f t="shared" si="0"/>
        <v>4.99</v>
      </c>
      <c r="G13" s="13"/>
      <c r="H13" s="5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25">
      <c r="A14" s="8">
        <v>9</v>
      </c>
      <c r="B14" s="15" t="s">
        <v>20</v>
      </c>
      <c r="C14" s="11">
        <v>85.32</v>
      </c>
      <c r="D14" s="12"/>
      <c r="E14" s="7">
        <v>1.71</v>
      </c>
      <c r="F14" s="7">
        <f t="shared" si="0"/>
        <v>83.61</v>
      </c>
      <c r="G14" s="16"/>
      <c r="H14" s="50" t="s">
        <v>42</v>
      </c>
      <c r="I14" s="1">
        <v>-0.5</v>
      </c>
      <c r="J14" s="1">
        <v>-5.2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 x14ac:dyDescent="0.25">
      <c r="A15" s="8"/>
      <c r="B15" s="14" t="s">
        <v>19</v>
      </c>
      <c r="C15" s="11">
        <v>47.07</v>
      </c>
      <c r="D15" s="12"/>
      <c r="E15" s="7">
        <v>1.71</v>
      </c>
      <c r="F15" s="17">
        <f>+C15+D15-E15</f>
        <v>45.36</v>
      </c>
      <c r="G15" s="16"/>
      <c r="H15" s="5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1.25" customHeight="1" x14ac:dyDescent="0.25">
      <c r="A16" s="8">
        <v>10</v>
      </c>
      <c r="B16" s="15" t="s">
        <v>21</v>
      </c>
      <c r="C16" s="11">
        <v>75.78</v>
      </c>
      <c r="D16" s="12">
        <v>0.74</v>
      </c>
      <c r="E16" s="12"/>
      <c r="F16" s="7">
        <f t="shared" si="0"/>
        <v>76.52</v>
      </c>
      <c r="G16" s="13"/>
      <c r="H16" s="50" t="s">
        <v>43</v>
      </c>
      <c r="I16" s="1"/>
      <c r="J16" s="1">
        <v>-4.0999999999999996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 x14ac:dyDescent="0.25">
      <c r="A17" s="8"/>
      <c r="B17" s="14" t="s">
        <v>19</v>
      </c>
      <c r="C17" s="11">
        <v>45.33</v>
      </c>
      <c r="D17" s="12">
        <v>0.74</v>
      </c>
      <c r="E17" s="12"/>
      <c r="F17" s="7">
        <f t="shared" si="0"/>
        <v>46.07</v>
      </c>
      <c r="G17" s="13"/>
      <c r="H17" s="5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 x14ac:dyDescent="0.25">
      <c r="A18" s="8">
        <v>11</v>
      </c>
      <c r="B18" s="15" t="s">
        <v>22</v>
      </c>
      <c r="C18" s="11">
        <v>107.81</v>
      </c>
      <c r="D18" s="12"/>
      <c r="E18" s="7">
        <v>0.47</v>
      </c>
      <c r="F18" s="7">
        <f t="shared" si="0"/>
        <v>107.34</v>
      </c>
      <c r="G18" s="16"/>
      <c r="H18" s="50" t="s">
        <v>44</v>
      </c>
      <c r="I18" s="1">
        <v>-0.6</v>
      </c>
      <c r="J18" s="1">
        <v>-2.2999999999999998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25">
      <c r="A19" s="8"/>
      <c r="B19" s="14" t="s">
        <v>19</v>
      </c>
      <c r="C19" s="11">
        <v>28.15</v>
      </c>
      <c r="D19" s="12"/>
      <c r="E19" s="7">
        <v>0.47</v>
      </c>
      <c r="F19" s="7">
        <f t="shared" si="0"/>
        <v>27.68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25">
      <c r="A20" s="8">
        <v>12</v>
      </c>
      <c r="B20" s="10" t="s">
        <v>23</v>
      </c>
      <c r="C20" s="11">
        <v>58.64</v>
      </c>
      <c r="D20" s="12">
        <v>1.18</v>
      </c>
      <c r="E20" s="12"/>
      <c r="F20" s="7">
        <f t="shared" si="0"/>
        <v>59.82</v>
      </c>
      <c r="G20" s="16"/>
      <c r="H20" s="50" t="s">
        <v>45</v>
      </c>
      <c r="I20" s="1">
        <v>-25.2</v>
      </c>
      <c r="J20" s="1">
        <v>-2.8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/>
      <c r="B21" s="14" t="s">
        <v>19</v>
      </c>
      <c r="C21" s="11">
        <v>23.73</v>
      </c>
      <c r="D21" s="12">
        <v>1.18</v>
      </c>
      <c r="E21" s="12"/>
      <c r="F21" s="7">
        <f t="shared" si="0"/>
        <v>24.91</v>
      </c>
      <c r="G21" s="16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5">
      <c r="A22" s="8">
        <v>13</v>
      </c>
      <c r="B22" s="10" t="s">
        <v>24</v>
      </c>
      <c r="C22" s="11">
        <v>102.95</v>
      </c>
      <c r="D22" s="12"/>
      <c r="E22" s="11">
        <v>1.64</v>
      </c>
      <c r="F22" s="7">
        <f t="shared" si="0"/>
        <v>101.31</v>
      </c>
      <c r="G22" s="13"/>
      <c r="H22" s="50" t="s">
        <v>46</v>
      </c>
      <c r="I22" s="1"/>
      <c r="J22" s="1">
        <v>-1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8"/>
      <c r="B23" s="14" t="s">
        <v>19</v>
      </c>
      <c r="C23" s="11">
        <v>27</v>
      </c>
      <c r="D23" s="12"/>
      <c r="E23" s="11">
        <v>1.64</v>
      </c>
      <c r="F23" s="7">
        <f t="shared" si="0"/>
        <v>25.36</v>
      </c>
      <c r="G23" s="13"/>
      <c r="H23" s="5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8">
        <v>14</v>
      </c>
      <c r="B24" s="15" t="s">
        <v>25</v>
      </c>
      <c r="C24" s="11">
        <v>73.819999999999993</v>
      </c>
      <c r="D24" s="12">
        <v>2.6</v>
      </c>
      <c r="E24" s="12"/>
      <c r="F24" s="7">
        <f t="shared" si="0"/>
        <v>76.419999999999987</v>
      </c>
      <c r="G24" s="16"/>
      <c r="H24" s="50" t="s">
        <v>47</v>
      </c>
      <c r="I24" s="1">
        <v>1.2</v>
      </c>
      <c r="J24" s="1">
        <v>-0.9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8"/>
      <c r="B25" s="14" t="s">
        <v>19</v>
      </c>
      <c r="C25" s="11">
        <v>25.01</v>
      </c>
      <c r="D25" s="12">
        <v>2.6</v>
      </c>
      <c r="E25" s="12"/>
      <c r="F25" s="7">
        <f t="shared" si="0"/>
        <v>27.610000000000003</v>
      </c>
      <c r="G25" s="16"/>
      <c r="H25" s="5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25">
      <c r="A26" s="8">
        <v>15</v>
      </c>
      <c r="B26" s="18" t="s">
        <v>26</v>
      </c>
      <c r="C26" s="11">
        <v>114.39</v>
      </c>
      <c r="D26" s="12"/>
      <c r="E26" s="7">
        <v>2.31</v>
      </c>
      <c r="F26" s="7">
        <f t="shared" si="0"/>
        <v>112.08</v>
      </c>
      <c r="G26" s="16"/>
      <c r="H26" s="50" t="s">
        <v>40</v>
      </c>
      <c r="I26" s="1">
        <v>-2.2999999999999998</v>
      </c>
      <c r="J26" s="1">
        <v>-2.4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8"/>
      <c r="B27" s="14" t="s">
        <v>19</v>
      </c>
      <c r="C27" s="11">
        <v>59.39</v>
      </c>
      <c r="D27" s="12"/>
      <c r="E27" s="7">
        <v>2.31</v>
      </c>
      <c r="F27" s="7">
        <f t="shared" si="0"/>
        <v>57.08</v>
      </c>
      <c r="G27" s="16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8">
        <v>16</v>
      </c>
      <c r="B28" s="19" t="s">
        <v>27</v>
      </c>
      <c r="C28" s="11">
        <v>104.89</v>
      </c>
      <c r="D28" s="11"/>
      <c r="E28" s="7">
        <v>1.19</v>
      </c>
      <c r="F28" s="7">
        <f t="shared" si="0"/>
        <v>103.7</v>
      </c>
      <c r="G28" s="13"/>
      <c r="H28" s="50" t="s">
        <v>41</v>
      </c>
      <c r="I28" s="1">
        <v>-0.5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8"/>
      <c r="B29" s="14" t="s">
        <v>19</v>
      </c>
      <c r="C29" s="11">
        <v>61.89</v>
      </c>
      <c r="D29" s="11"/>
      <c r="E29" s="7">
        <v>1.19</v>
      </c>
      <c r="F29" s="7">
        <f t="shared" si="0"/>
        <v>60.7</v>
      </c>
      <c r="G29" s="13"/>
      <c r="H29" s="5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 x14ac:dyDescent="0.25">
      <c r="A30" s="8">
        <v>17</v>
      </c>
      <c r="B30" s="18" t="s">
        <v>28</v>
      </c>
      <c r="C30" s="11">
        <v>80.63</v>
      </c>
      <c r="D30" s="12">
        <v>0.26</v>
      </c>
      <c r="E30" s="7"/>
      <c r="F30" s="7">
        <f t="shared" si="0"/>
        <v>80.89</v>
      </c>
      <c r="G30" s="13"/>
      <c r="H30" s="50" t="s">
        <v>48</v>
      </c>
      <c r="I30" s="1">
        <v>-3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8"/>
      <c r="B31" s="14" t="s">
        <v>19</v>
      </c>
      <c r="C31" s="11">
        <v>38.770000000000003</v>
      </c>
      <c r="D31" s="12">
        <v>0.26</v>
      </c>
      <c r="E31" s="7"/>
      <c r="F31" s="7">
        <f t="shared" si="0"/>
        <v>39.03</v>
      </c>
      <c r="G31" s="13"/>
      <c r="H31" s="5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 x14ac:dyDescent="0.25">
      <c r="A32" s="8">
        <v>18</v>
      </c>
      <c r="B32" s="10" t="s">
        <v>29</v>
      </c>
      <c r="C32" s="11">
        <v>39.83</v>
      </c>
      <c r="D32" s="12">
        <v>0.12</v>
      </c>
      <c r="E32" s="12"/>
      <c r="F32" s="7">
        <f t="shared" si="0"/>
        <v>39.949999999999996</v>
      </c>
      <c r="G32" s="13"/>
      <c r="H32" s="50" t="s">
        <v>49</v>
      </c>
      <c r="I32" s="1">
        <v>15.2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8"/>
      <c r="B33" s="14" t="s">
        <v>19</v>
      </c>
      <c r="C33" s="11">
        <v>15.55</v>
      </c>
      <c r="D33" s="12">
        <v>0.12</v>
      </c>
      <c r="E33" s="12"/>
      <c r="F33" s="7">
        <f t="shared" si="0"/>
        <v>15.67</v>
      </c>
      <c r="G33" s="13"/>
      <c r="H33" s="5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8">
        <v>19</v>
      </c>
      <c r="B34" s="10" t="s">
        <v>30</v>
      </c>
      <c r="C34" s="11">
        <v>88</v>
      </c>
      <c r="D34" s="12"/>
      <c r="E34" s="17">
        <v>0.48</v>
      </c>
      <c r="F34" s="7">
        <f t="shared" si="0"/>
        <v>87.52</v>
      </c>
      <c r="G34" s="16"/>
      <c r="H34" s="50" t="s">
        <v>50</v>
      </c>
      <c r="I34" s="1"/>
      <c r="J34" s="1"/>
      <c r="K34" s="1">
        <v>15.3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8"/>
      <c r="B35" s="14" t="s">
        <v>19</v>
      </c>
      <c r="C35" s="11">
        <v>20.53</v>
      </c>
      <c r="D35" s="12"/>
      <c r="E35" s="17">
        <v>0.48</v>
      </c>
      <c r="F35" s="7">
        <f t="shared" si="0"/>
        <v>20.05</v>
      </c>
      <c r="G35" s="16"/>
      <c r="H35" s="5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customHeight="1" x14ac:dyDescent="0.25">
      <c r="A36" s="8">
        <v>20</v>
      </c>
      <c r="B36" s="10" t="s">
        <v>31</v>
      </c>
      <c r="C36" s="11">
        <v>30.58</v>
      </c>
      <c r="D36" s="12"/>
      <c r="E36" s="17">
        <v>1.41</v>
      </c>
      <c r="F36" s="7">
        <f t="shared" si="0"/>
        <v>29.169999999999998</v>
      </c>
      <c r="G36" s="13"/>
      <c r="H36" s="50" t="s">
        <v>51</v>
      </c>
      <c r="I36" s="1">
        <v>47.5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8"/>
      <c r="B37" s="14" t="s">
        <v>19</v>
      </c>
      <c r="C37" s="11">
        <v>13.05</v>
      </c>
      <c r="D37" s="12"/>
      <c r="E37" s="17">
        <v>1.41</v>
      </c>
      <c r="F37" s="7">
        <f t="shared" si="0"/>
        <v>11.64</v>
      </c>
      <c r="G37" s="13"/>
      <c r="H37" s="5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7" customHeight="1" x14ac:dyDescent="0.25">
      <c r="A38" s="8">
        <v>21</v>
      </c>
      <c r="B38" s="10" t="s">
        <v>32</v>
      </c>
      <c r="C38" s="11">
        <v>33.6</v>
      </c>
      <c r="D38" s="12"/>
      <c r="E38" s="17">
        <v>1.04</v>
      </c>
      <c r="F38" s="7">
        <f t="shared" si="0"/>
        <v>32.56</v>
      </c>
      <c r="G38" s="13"/>
      <c r="H38" s="50" t="s">
        <v>52</v>
      </c>
      <c r="I38" s="1">
        <v>-14.6</v>
      </c>
      <c r="J38" s="1"/>
      <c r="K38" s="1"/>
      <c r="L38" s="2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 x14ac:dyDescent="0.25">
      <c r="A39" s="8"/>
      <c r="B39" s="14" t="s">
        <v>19</v>
      </c>
      <c r="C39" s="11">
        <v>13.82</v>
      </c>
      <c r="D39" s="12"/>
      <c r="E39" s="17">
        <v>1.04</v>
      </c>
      <c r="F39" s="7">
        <f t="shared" si="0"/>
        <v>12.780000000000001</v>
      </c>
      <c r="G39" s="13"/>
      <c r="H39" s="50"/>
      <c r="I39" s="1"/>
      <c r="J39" s="1"/>
      <c r="K39" s="1"/>
      <c r="L39" s="2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customHeight="1" x14ac:dyDescent="0.25">
      <c r="A40" s="8">
        <v>23</v>
      </c>
      <c r="B40" s="10" t="s">
        <v>33</v>
      </c>
      <c r="C40" s="11">
        <v>42.9</v>
      </c>
      <c r="D40" s="12"/>
      <c r="E40" s="12">
        <v>2.1800000000000002</v>
      </c>
      <c r="F40" s="7">
        <f t="shared" si="0"/>
        <v>40.72</v>
      </c>
      <c r="G40" s="13"/>
      <c r="H40" s="50" t="s">
        <v>53</v>
      </c>
      <c r="I40" s="1">
        <v>-4.2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8"/>
      <c r="B41" s="14" t="s">
        <v>19</v>
      </c>
      <c r="C41" s="11">
        <v>10.4</v>
      </c>
      <c r="D41" s="12"/>
      <c r="E41" s="12">
        <v>2.1800000000000002</v>
      </c>
      <c r="F41" s="7">
        <f t="shared" si="0"/>
        <v>8.2200000000000006</v>
      </c>
      <c r="G41" s="13"/>
      <c r="H41" s="5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8">
        <v>24</v>
      </c>
      <c r="B42" s="10" t="s">
        <v>34</v>
      </c>
      <c r="C42" s="11">
        <v>86.53</v>
      </c>
      <c r="D42" s="12">
        <v>0.32</v>
      </c>
      <c r="E42" s="12"/>
      <c r="F42" s="7">
        <f t="shared" si="0"/>
        <v>86.85</v>
      </c>
      <c r="G42" s="13"/>
      <c r="H42" s="50" t="s">
        <v>49</v>
      </c>
      <c r="I42" s="1">
        <v>-4.3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8"/>
      <c r="B43" s="14" t="s">
        <v>19</v>
      </c>
      <c r="C43" s="11">
        <v>21.53</v>
      </c>
      <c r="D43" s="12">
        <v>0.32</v>
      </c>
      <c r="E43" s="12"/>
      <c r="F43" s="7">
        <f t="shared" si="0"/>
        <v>21.85</v>
      </c>
      <c r="G43" s="13"/>
      <c r="H43" s="5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5">
      <c r="A44" s="5">
        <v>42</v>
      </c>
      <c r="B44" s="6" t="s">
        <v>35</v>
      </c>
      <c r="C44" s="11">
        <v>39.380000000000003</v>
      </c>
      <c r="D44" s="12">
        <v>0.5</v>
      </c>
      <c r="E44" s="12"/>
      <c r="F44" s="7">
        <f t="shared" si="0"/>
        <v>39.880000000000003</v>
      </c>
      <c r="G44" s="13"/>
      <c r="H44" s="36" t="s">
        <v>36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21"/>
      <c r="B45" s="22" t="s">
        <v>37</v>
      </c>
      <c r="C45" s="23">
        <v>2518.77</v>
      </c>
      <c r="D45" s="23">
        <f>+D11+D12+D14+D16+D18+D20+D22+D24+D26+D28+D30+D32+D34+D36+D38+D40+D42+D44</f>
        <v>7.72</v>
      </c>
      <c r="E45" s="23">
        <f>+E11+E12+E14+E16+E18+E20+E22+E24+E26+E28+E30+E32+E34+E36+E38+E40+E42+E44</f>
        <v>12.43</v>
      </c>
      <c r="F45" s="23">
        <f>+C45+D45+E45</f>
        <v>2538.9199999999996</v>
      </c>
      <c r="G45" s="24">
        <f>+G48+G49+G50+G51</f>
        <v>0</v>
      </c>
      <c r="H45" s="37"/>
      <c r="I45" s="1">
        <f>SUM(I12:I42)</f>
        <v>8</v>
      </c>
      <c r="J45" s="1">
        <f>SUM(J12:J42)</f>
        <v>-18.7</v>
      </c>
      <c r="K45" s="1">
        <f>SUM(K12:K42)</f>
        <v>15.3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2"/>
      <c r="B46" s="25"/>
      <c r="C46" s="26"/>
      <c r="D46" s="27"/>
      <c r="E46" s="27"/>
      <c r="F46" s="27"/>
      <c r="G46" s="28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3"/>
      <c r="B47" s="30"/>
      <c r="C47" s="31"/>
      <c r="D47" s="32"/>
      <c r="E47" s="32"/>
      <c r="F47" s="31"/>
      <c r="G47" s="33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2" t="s">
        <v>38</v>
      </c>
      <c r="E48" s="31">
        <f>+D45-E45</f>
        <v>-4.71</v>
      </c>
      <c r="F48" s="2"/>
      <c r="G48" s="3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hidden="1" customHeight="1" x14ac:dyDescent="0.25">
      <c r="A49" s="1"/>
      <c r="B49" s="1"/>
      <c r="C49" s="1"/>
      <c r="D49" s="2"/>
      <c r="E49" s="1"/>
      <c r="F49" s="2"/>
      <c r="G49" s="3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55" t="s">
        <v>39</v>
      </c>
      <c r="C50" s="48"/>
      <c r="D50" s="48"/>
      <c r="E50" s="48"/>
      <c r="F50" s="48"/>
      <c r="G50" s="48"/>
      <c r="H50" s="4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26"/>
      <c r="D51" s="2"/>
      <c r="E51" s="1"/>
      <c r="F51" s="2"/>
      <c r="G51" s="3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26"/>
      <c r="D52" s="2"/>
      <c r="E52" s="1"/>
      <c r="F52" s="2"/>
      <c r="G52" s="3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31"/>
      <c r="D53" s="1"/>
      <c r="E53" s="1"/>
      <c r="F53" s="1"/>
      <c r="G53" s="3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H42:H43"/>
    <mergeCell ref="B50:H50"/>
    <mergeCell ref="H30:H31"/>
    <mergeCell ref="H32:H33"/>
    <mergeCell ref="H34:H35"/>
    <mergeCell ref="H36:H37"/>
    <mergeCell ref="H38:H39"/>
    <mergeCell ref="H40:H41"/>
    <mergeCell ref="H28:H29"/>
    <mergeCell ref="F7:F9"/>
    <mergeCell ref="G7:G9"/>
    <mergeCell ref="H7:H9"/>
    <mergeCell ref="H12:H13"/>
    <mergeCell ref="H14:H15"/>
    <mergeCell ref="H16:H17"/>
    <mergeCell ref="H18:H19"/>
    <mergeCell ref="H20:H21"/>
    <mergeCell ref="H22:H23"/>
    <mergeCell ref="H24:H25"/>
    <mergeCell ref="H26:H27"/>
    <mergeCell ref="A2:H2"/>
    <mergeCell ref="A3:H3"/>
    <mergeCell ref="A4:H4"/>
    <mergeCell ref="A5:H5"/>
    <mergeCell ref="A6:C6"/>
    <mergeCell ref="A7:A9"/>
    <mergeCell ref="B7:B9"/>
    <mergeCell ref="C7:C9"/>
    <mergeCell ref="D7:D9"/>
    <mergeCell ref="E7:E9"/>
  </mergeCells>
  <pageMargins left="0.70866141732283472" right="0.70866141732283472" top="0.74803149606299213" bottom="0.74803149606299213" header="0.31496062992125984" footer="0.31496062992125984"/>
  <pageSetup paperSize="9"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Paaisk 2022-10-28</vt:lpstr>
    </vt:vector>
  </TitlesOfParts>
  <Company>REO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</cp:lastModifiedBy>
  <cp:lastPrinted>2022-10-14T08:56:09Z</cp:lastPrinted>
  <dcterms:created xsi:type="dcterms:W3CDTF">2022-10-12T12:41:35Z</dcterms:created>
  <dcterms:modified xsi:type="dcterms:W3CDTF">2022-10-14T09:54:17Z</dcterms:modified>
</cp:coreProperties>
</file>