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26 POSĖDIS\SP\TS\"/>
    </mc:Choice>
  </mc:AlternateContent>
  <bookViews>
    <workbookView xWindow="0" yWindow="0" windowWidth="19200" windowHeight="7248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 l="1"/>
  <c r="D35" i="1"/>
  <c r="D34" i="1"/>
  <c r="D32" i="1"/>
  <c r="D31" i="1"/>
  <c r="D30" i="1"/>
  <c r="D29" i="1"/>
  <c r="D28" i="1"/>
  <c r="D26" i="1"/>
  <c r="D25" i="1"/>
  <c r="H23" i="1" l="1"/>
  <c r="H37" i="1" s="1"/>
  <c r="G23" i="1"/>
  <c r="G37" i="1" s="1"/>
  <c r="F23" i="1"/>
  <c r="F37" i="1" s="1"/>
  <c r="E23" i="1"/>
  <c r="E37" i="1" s="1"/>
  <c r="E41" i="1" s="1"/>
  <c r="D37" i="1" l="1"/>
  <c r="D41" i="1" s="1"/>
  <c r="D23" i="1"/>
  <c r="D36" i="1" l="1"/>
  <c r="D39" i="1" s="1"/>
  <c r="H36" i="1"/>
  <c r="G36" i="1"/>
  <c r="F36" i="1"/>
  <c r="E36" i="1"/>
  <c r="F39" i="1" l="1"/>
  <c r="H19" i="1"/>
  <c r="H39" i="1" s="1"/>
  <c r="G19" i="1"/>
  <c r="G39" i="1" s="1"/>
  <c r="F19" i="1"/>
  <c r="E19" i="1"/>
  <c r="E39" i="1" s="1"/>
  <c r="F20" i="1" l="1"/>
  <c r="F41" i="1" s="1"/>
  <c r="G20" i="1"/>
  <c r="G41" i="1" s="1"/>
  <c r="H20" i="1"/>
  <c r="H41" i="1" s="1"/>
</calcChain>
</file>

<file path=xl/sharedStrings.xml><?xml version="1.0" encoding="utf-8"?>
<sst xmlns="http://schemas.openxmlformats.org/spreadsheetml/2006/main" count="111" uniqueCount="78">
  <si>
    <t>Eil. Nr.</t>
  </si>
  <si>
    <t>Objekto pavadinimas</t>
  </si>
  <si>
    <t>Planuojama</t>
  </si>
  <si>
    <t>Investicijos</t>
  </si>
  <si>
    <t>Trumpa objekto charakteristika</t>
  </si>
  <si>
    <t xml:space="preserve">objekto vertė, </t>
  </si>
  <si>
    <t>1.</t>
  </si>
  <si>
    <t>1.1.</t>
  </si>
  <si>
    <t>Bendrovės lėšos</t>
  </si>
  <si>
    <t>Kėdainių ŠTR</t>
  </si>
  <si>
    <t>Perdavimas</t>
  </si>
  <si>
    <t>Bendrųjų poreikių investicijos</t>
  </si>
  <si>
    <t>Naujų šilumos vartotojų pajungimas</t>
  </si>
  <si>
    <t>Šilumos gamybos išlaidų mažinimo priemonių planas</t>
  </si>
  <si>
    <t>Projektavimas - konsultavimas</t>
  </si>
  <si>
    <t>Kompiuterinės ir programinės įrangos įsigijimas</t>
  </si>
  <si>
    <t>Atsiskaitomieji apskaitos prietaisai</t>
  </si>
  <si>
    <t>Šilumos trasų išpirkimas</t>
  </si>
  <si>
    <t xml:space="preserve">Finansavimo </t>
  </si>
  <si>
    <t>šaltinis</t>
  </si>
  <si>
    <t xml:space="preserve">50% SF                          50% Bendrovės lėšos                 </t>
  </si>
  <si>
    <t>Transporto priemonės, įrengimai ir kiti mechanizmai,</t>
  </si>
  <si>
    <t>įranga</t>
  </si>
  <si>
    <t xml:space="preserve">Tame skaičiuje: </t>
  </si>
  <si>
    <t xml:space="preserve">2019 m. </t>
  </si>
  <si>
    <t xml:space="preserve">2020 m. </t>
  </si>
  <si>
    <t xml:space="preserve">2021 m. </t>
  </si>
  <si>
    <t xml:space="preserve">2022 m. </t>
  </si>
  <si>
    <t xml:space="preserve">50% SF                          50% Bendrovės lėšos </t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</si>
  <si>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1217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</si>
  <si>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853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</si>
  <si>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882 m</t>
    </r>
  </si>
  <si>
    <t>2DN50 iki DN200 mm, L ~ 1840 m</t>
  </si>
  <si>
    <t>Duomenų nuotolinio nuskaitymo įranga atsiskaitomiesiems apskaitos prietaisams</t>
  </si>
  <si>
    <t>Tame skaičiuje:</t>
  </si>
  <si>
    <t xml:space="preserve">50% SF   </t>
  </si>
  <si>
    <t>50% Bendrovės lėšos</t>
  </si>
  <si>
    <t>koreguojami ir perderinami.</t>
  </si>
  <si>
    <t xml:space="preserve">Pastaba: Negavus struktūrinių fondų paramos, investicijos atskiriems projektams nebus daromos arba daromos mažesne apimtimi. Priklausomai nuo būsimų struktūrinių fondų pardamos gavimo sąlygų, investiciniai 2019-2022 metų planai gali būti iš esmės </t>
  </si>
  <si>
    <t xml:space="preserve">              AB "PANEVĖŽIO ENERGIJA" 2019-2022 METŲ INVESTICIJŲ PLANAS KĖDAINIŲ ŠILUMOS TINKLŲ RAJONE                                                                             </t>
  </si>
  <si>
    <t>2.1.</t>
  </si>
  <si>
    <t>2.2.</t>
  </si>
  <si>
    <t>2.3.</t>
  </si>
  <si>
    <t>2.4.</t>
  </si>
  <si>
    <t>Tame skaičiuje AB "Panevėžio energija" lėšos:</t>
  </si>
  <si>
    <t>Viso bendrųjų poreikių investicijos Kėdainių ŠTR:</t>
  </si>
  <si>
    <t>Viso perdavimui Kėdainių ŠTR:</t>
  </si>
  <si>
    <t>Iš viso Kėdainių ŠTR:</t>
  </si>
  <si>
    <t>AB "Panevėžio energija" lėšos:</t>
  </si>
  <si>
    <t>Pastabos</t>
  </si>
  <si>
    <t>Investicija derinama</t>
  </si>
  <si>
    <t>2019-2022 m. investicijos derinamos</t>
  </si>
  <si>
    <t>Kėdainių rajono savivaldybės tarybos</t>
  </si>
  <si>
    <t>Kėdainių šilumos tinklų rajono šilumos tinklų          rekonstravimas V etapas</t>
  </si>
  <si>
    <t>Kėdainių m. šilumos tinklų rekonstravimas II etapas</t>
  </si>
  <si>
    <t>Kėdainių m. šilumos tinklų rekonstravimas III etapas</t>
  </si>
  <si>
    <t>Kėdainių m. šilumos tinklų rekonstravimas IV etapas</t>
  </si>
  <si>
    <t>Gamyba</t>
  </si>
  <si>
    <t>Kėdainių RK kondicionavimo sistemų įrengimas</t>
  </si>
  <si>
    <t>Viso gamybai Kėdainių ŠTR</t>
  </si>
  <si>
    <t>Trys išoriniai kondiocionavimo  blokai, aptarnaujantys 6 vidinius blokus</t>
  </si>
  <si>
    <t>Tame skaičiuje AB "Panevėžio energija" lėšos</t>
  </si>
  <si>
    <t>3.</t>
  </si>
  <si>
    <t>3.1.</t>
  </si>
  <si>
    <t>3.1.1</t>
  </si>
  <si>
    <t>3.1.2.</t>
  </si>
  <si>
    <t>3.2.</t>
  </si>
  <si>
    <t>3.3.</t>
  </si>
  <si>
    <t>3.4.</t>
  </si>
  <si>
    <t>3.5.</t>
  </si>
  <si>
    <t>3.6.</t>
  </si>
  <si>
    <t>3.7.</t>
  </si>
  <si>
    <t>3.8.</t>
  </si>
  <si>
    <t>Suderinta 2017-06-30, Nr. TS-134</t>
  </si>
  <si>
    <t>tūkst. Eur</t>
  </si>
  <si>
    <t>1 priedas</t>
  </si>
  <si>
    <t>2021 m. gegužės 28 d. sprendimo</t>
  </si>
  <si>
    <t xml:space="preserve"> Nr. TS-136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</si>
</sst>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Calibri"/>
      <family val="2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8" fillId="0" borderId="8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top" wrapText="1"/>
    </xf>
    <xf numFmtId="1" fontId="7" fillId="0" borderId="11" xfId="0" applyNumberFormat="1" applyFont="1" applyFill="1" applyBorder="1" applyAlignment="1">
      <alignment horizontal="right" vertical="top" wrapText="1"/>
    </xf>
    <xf numFmtId="1" fontId="7" fillId="0" borderId="29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1" fontId="4" fillId="0" borderId="32" xfId="0" applyNumberFormat="1" applyFont="1" applyFill="1" applyBorder="1" applyAlignment="1">
      <alignment horizontal="right" vertical="top" wrapText="1"/>
    </xf>
    <xf numFmtId="0" fontId="2" fillId="0" borderId="3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right" vertical="top" wrapText="1"/>
    </xf>
    <xf numFmtId="1" fontId="7" fillId="0" borderId="16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16" fontId="3" fillId="0" borderId="15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1" fontId="3" fillId="0" borderId="4" xfId="0" applyNumberFormat="1" applyFont="1" applyFill="1" applyBorder="1" applyAlignment="1">
      <alignment horizontal="right" vertical="top" wrapText="1"/>
    </xf>
    <xf numFmtId="1" fontId="3" fillId="0" borderId="16" xfId="0" applyNumberFormat="1" applyFont="1" applyFill="1" applyBorder="1" applyAlignment="1">
      <alignment horizontal="right" vertical="top" wrapText="1"/>
    </xf>
    <xf numFmtId="1" fontId="3" fillId="0" borderId="8" xfId="0" applyNumberFormat="1" applyFont="1" applyFill="1" applyBorder="1" applyAlignment="1">
      <alignment horizontal="right" vertical="top" wrapText="1"/>
    </xf>
    <xf numFmtId="0" fontId="3" fillId="0" borderId="27" xfId="0" applyFont="1" applyFill="1" applyBorder="1" applyAlignment="1">
      <alignment horizontal="center" vertical="top" wrapText="1"/>
    </xf>
    <xf numFmtId="1" fontId="3" fillId="0" borderId="11" xfId="0" applyNumberFormat="1" applyFont="1" applyFill="1" applyBorder="1" applyAlignment="1">
      <alignment horizontal="right" vertical="top" wrapText="1"/>
    </xf>
    <xf numFmtId="0" fontId="3" fillId="0" borderId="28" xfId="0" applyFont="1" applyFill="1" applyBorder="1" applyAlignment="1">
      <alignment horizontal="center" vertical="top" wrapText="1"/>
    </xf>
    <xf numFmtId="1" fontId="3" fillId="0" borderId="29" xfId="0" applyNumberFormat="1" applyFont="1" applyFill="1" applyBorder="1" applyAlignment="1">
      <alignment horizontal="righ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1" fontId="3" fillId="0" borderId="9" xfId="0" applyNumberFormat="1" applyFont="1" applyFill="1" applyBorder="1" applyAlignment="1">
      <alignment horizontal="right" vertical="top" wrapText="1"/>
    </xf>
    <xf numFmtId="1" fontId="3" fillId="0" borderId="17" xfId="0" applyNumberFormat="1" applyFont="1" applyFill="1" applyBorder="1" applyAlignment="1">
      <alignment horizontal="right" vertical="top" wrapText="1"/>
    </xf>
    <xf numFmtId="0" fontId="3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7" fillId="0" borderId="4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righ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2" fontId="4" fillId="0" borderId="3" xfId="0" applyNumberFormat="1" applyFont="1" applyFill="1" applyBorder="1" applyAlignment="1">
      <alignment horizontal="right" vertical="top" wrapText="1"/>
    </xf>
    <xf numFmtId="2" fontId="4" fillId="0" borderId="14" xfId="0" applyNumberFormat="1" applyFont="1" applyFill="1" applyBorder="1" applyAlignment="1">
      <alignment horizontal="right" vertical="top" wrapText="1"/>
    </xf>
    <xf numFmtId="16" fontId="3" fillId="0" borderId="33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right" vertical="top" wrapText="1"/>
    </xf>
    <xf numFmtId="0" fontId="7" fillId="0" borderId="34" xfId="0" applyFont="1" applyFill="1" applyBorder="1" applyAlignment="1">
      <alignment horizontal="left" vertical="top" wrapText="1"/>
    </xf>
    <xf numFmtId="16" fontId="7" fillId="0" borderId="28" xfId="0" applyNumberFormat="1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right" vertical="top" wrapText="1"/>
    </xf>
    <xf numFmtId="0" fontId="10" fillId="0" borderId="29" xfId="0" applyFont="1" applyFill="1" applyBorder="1" applyAlignment="1">
      <alignment horizontal="right" vertical="top" wrapText="1"/>
    </xf>
    <xf numFmtId="16" fontId="7" fillId="0" borderId="10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right" vertical="top" wrapText="1"/>
    </xf>
    <xf numFmtId="0" fontId="10" fillId="0" borderId="11" xfId="0" applyFont="1" applyFill="1" applyBorder="1" applyAlignment="1">
      <alignment horizontal="right" vertical="top" wrapText="1"/>
    </xf>
    <xf numFmtId="0" fontId="3" fillId="0" borderId="3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18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C1" zoomScaleNormal="100" workbookViewId="0">
      <selection activeCell="J4" sqref="J4"/>
    </sheetView>
  </sheetViews>
  <sheetFormatPr defaultRowHeight="13.8" outlineLevelRow="1" x14ac:dyDescent="0.3"/>
  <cols>
    <col min="1" max="1" width="6.6640625" style="1" customWidth="1"/>
    <col min="2" max="2" width="43.88671875" style="1" customWidth="1"/>
    <col min="3" max="3" width="15.5546875" style="2" customWidth="1"/>
    <col min="4" max="4" width="11.33203125" style="1" customWidth="1"/>
    <col min="5" max="8" width="10.33203125" style="1" customWidth="1"/>
    <col min="9" max="9" width="31.109375" style="2" customWidth="1"/>
    <col min="10" max="10" width="36.44140625" style="1" customWidth="1"/>
    <col min="11" max="250" width="9.109375" style="1"/>
    <col min="251" max="251" width="6.6640625" style="1" customWidth="1"/>
    <col min="252" max="252" width="59.109375" style="1" customWidth="1"/>
    <col min="253" max="253" width="18.5546875" style="1" customWidth="1"/>
    <col min="254" max="254" width="9.5546875" style="1" customWidth="1"/>
    <col min="255" max="255" width="10.44140625" style="1" customWidth="1"/>
    <col min="256" max="256" width="41.6640625" style="1" customWidth="1"/>
    <col min="257" max="257" width="10.109375" style="1" bestFit="1" customWidth="1"/>
    <col min="258" max="506" width="9.109375" style="1"/>
    <col min="507" max="507" width="6.6640625" style="1" customWidth="1"/>
    <col min="508" max="508" width="59.109375" style="1" customWidth="1"/>
    <col min="509" max="509" width="18.5546875" style="1" customWidth="1"/>
    <col min="510" max="510" width="9.5546875" style="1" customWidth="1"/>
    <col min="511" max="511" width="10.44140625" style="1" customWidth="1"/>
    <col min="512" max="512" width="41.6640625" style="1" customWidth="1"/>
    <col min="513" max="513" width="10.109375" style="1" bestFit="1" customWidth="1"/>
    <col min="514" max="762" width="9.109375" style="1"/>
    <col min="763" max="763" width="6.6640625" style="1" customWidth="1"/>
    <col min="764" max="764" width="59.109375" style="1" customWidth="1"/>
    <col min="765" max="765" width="18.5546875" style="1" customWidth="1"/>
    <col min="766" max="766" width="9.5546875" style="1" customWidth="1"/>
    <col min="767" max="767" width="10.44140625" style="1" customWidth="1"/>
    <col min="768" max="768" width="41.6640625" style="1" customWidth="1"/>
    <col min="769" max="769" width="10.109375" style="1" bestFit="1" customWidth="1"/>
    <col min="770" max="1018" width="9.109375" style="1"/>
    <col min="1019" max="1019" width="6.6640625" style="1" customWidth="1"/>
    <col min="1020" max="1020" width="59.109375" style="1" customWidth="1"/>
    <col min="1021" max="1021" width="18.5546875" style="1" customWidth="1"/>
    <col min="1022" max="1022" width="9.5546875" style="1" customWidth="1"/>
    <col min="1023" max="1023" width="10.44140625" style="1" customWidth="1"/>
    <col min="1024" max="1024" width="41.6640625" style="1" customWidth="1"/>
    <col min="1025" max="1025" width="10.109375" style="1" bestFit="1" customWidth="1"/>
    <col min="1026" max="1274" width="9.109375" style="1"/>
    <col min="1275" max="1275" width="6.6640625" style="1" customWidth="1"/>
    <col min="1276" max="1276" width="59.109375" style="1" customWidth="1"/>
    <col min="1277" max="1277" width="18.5546875" style="1" customWidth="1"/>
    <col min="1278" max="1278" width="9.5546875" style="1" customWidth="1"/>
    <col min="1279" max="1279" width="10.44140625" style="1" customWidth="1"/>
    <col min="1280" max="1280" width="41.6640625" style="1" customWidth="1"/>
    <col min="1281" max="1281" width="10.109375" style="1" bestFit="1" customWidth="1"/>
    <col min="1282" max="1530" width="9.109375" style="1"/>
    <col min="1531" max="1531" width="6.6640625" style="1" customWidth="1"/>
    <col min="1532" max="1532" width="59.109375" style="1" customWidth="1"/>
    <col min="1533" max="1533" width="18.5546875" style="1" customWidth="1"/>
    <col min="1534" max="1534" width="9.5546875" style="1" customWidth="1"/>
    <col min="1535" max="1535" width="10.44140625" style="1" customWidth="1"/>
    <col min="1536" max="1536" width="41.6640625" style="1" customWidth="1"/>
    <col min="1537" max="1537" width="10.109375" style="1" bestFit="1" customWidth="1"/>
    <col min="1538" max="1786" width="9.109375" style="1"/>
    <col min="1787" max="1787" width="6.6640625" style="1" customWidth="1"/>
    <col min="1788" max="1788" width="59.109375" style="1" customWidth="1"/>
    <col min="1789" max="1789" width="18.5546875" style="1" customWidth="1"/>
    <col min="1790" max="1790" width="9.5546875" style="1" customWidth="1"/>
    <col min="1791" max="1791" width="10.44140625" style="1" customWidth="1"/>
    <col min="1792" max="1792" width="41.6640625" style="1" customWidth="1"/>
    <col min="1793" max="1793" width="10.109375" style="1" bestFit="1" customWidth="1"/>
    <col min="1794" max="2042" width="9.109375" style="1"/>
    <col min="2043" max="2043" width="6.6640625" style="1" customWidth="1"/>
    <col min="2044" max="2044" width="59.109375" style="1" customWidth="1"/>
    <col min="2045" max="2045" width="18.5546875" style="1" customWidth="1"/>
    <col min="2046" max="2046" width="9.5546875" style="1" customWidth="1"/>
    <col min="2047" max="2047" width="10.44140625" style="1" customWidth="1"/>
    <col min="2048" max="2048" width="41.6640625" style="1" customWidth="1"/>
    <col min="2049" max="2049" width="10.109375" style="1" bestFit="1" customWidth="1"/>
    <col min="2050" max="2298" width="9.109375" style="1"/>
    <col min="2299" max="2299" width="6.6640625" style="1" customWidth="1"/>
    <col min="2300" max="2300" width="59.109375" style="1" customWidth="1"/>
    <col min="2301" max="2301" width="18.5546875" style="1" customWidth="1"/>
    <col min="2302" max="2302" width="9.5546875" style="1" customWidth="1"/>
    <col min="2303" max="2303" width="10.44140625" style="1" customWidth="1"/>
    <col min="2304" max="2304" width="41.6640625" style="1" customWidth="1"/>
    <col min="2305" max="2305" width="10.109375" style="1" bestFit="1" customWidth="1"/>
    <col min="2306" max="2554" width="9.109375" style="1"/>
    <col min="2555" max="2555" width="6.6640625" style="1" customWidth="1"/>
    <col min="2556" max="2556" width="59.109375" style="1" customWidth="1"/>
    <col min="2557" max="2557" width="18.5546875" style="1" customWidth="1"/>
    <col min="2558" max="2558" width="9.5546875" style="1" customWidth="1"/>
    <col min="2559" max="2559" width="10.44140625" style="1" customWidth="1"/>
    <col min="2560" max="2560" width="41.6640625" style="1" customWidth="1"/>
    <col min="2561" max="2561" width="10.109375" style="1" bestFit="1" customWidth="1"/>
    <col min="2562" max="2810" width="9.109375" style="1"/>
    <col min="2811" max="2811" width="6.6640625" style="1" customWidth="1"/>
    <col min="2812" max="2812" width="59.109375" style="1" customWidth="1"/>
    <col min="2813" max="2813" width="18.5546875" style="1" customWidth="1"/>
    <col min="2814" max="2814" width="9.5546875" style="1" customWidth="1"/>
    <col min="2815" max="2815" width="10.44140625" style="1" customWidth="1"/>
    <col min="2816" max="2816" width="41.6640625" style="1" customWidth="1"/>
    <col min="2817" max="2817" width="10.109375" style="1" bestFit="1" customWidth="1"/>
    <col min="2818" max="3066" width="9.109375" style="1"/>
    <col min="3067" max="3067" width="6.6640625" style="1" customWidth="1"/>
    <col min="3068" max="3068" width="59.109375" style="1" customWidth="1"/>
    <col min="3069" max="3069" width="18.5546875" style="1" customWidth="1"/>
    <col min="3070" max="3070" width="9.5546875" style="1" customWidth="1"/>
    <col min="3071" max="3071" width="10.44140625" style="1" customWidth="1"/>
    <col min="3072" max="3072" width="41.6640625" style="1" customWidth="1"/>
    <col min="3073" max="3073" width="10.109375" style="1" bestFit="1" customWidth="1"/>
    <col min="3074" max="3322" width="9.109375" style="1"/>
    <col min="3323" max="3323" width="6.6640625" style="1" customWidth="1"/>
    <col min="3324" max="3324" width="59.109375" style="1" customWidth="1"/>
    <col min="3325" max="3325" width="18.5546875" style="1" customWidth="1"/>
    <col min="3326" max="3326" width="9.5546875" style="1" customWidth="1"/>
    <col min="3327" max="3327" width="10.44140625" style="1" customWidth="1"/>
    <col min="3328" max="3328" width="41.6640625" style="1" customWidth="1"/>
    <col min="3329" max="3329" width="10.109375" style="1" bestFit="1" customWidth="1"/>
    <col min="3330" max="3578" width="9.109375" style="1"/>
    <col min="3579" max="3579" width="6.6640625" style="1" customWidth="1"/>
    <col min="3580" max="3580" width="59.109375" style="1" customWidth="1"/>
    <col min="3581" max="3581" width="18.5546875" style="1" customWidth="1"/>
    <col min="3582" max="3582" width="9.5546875" style="1" customWidth="1"/>
    <col min="3583" max="3583" width="10.44140625" style="1" customWidth="1"/>
    <col min="3584" max="3584" width="41.6640625" style="1" customWidth="1"/>
    <col min="3585" max="3585" width="10.109375" style="1" bestFit="1" customWidth="1"/>
    <col min="3586" max="3834" width="9.109375" style="1"/>
    <col min="3835" max="3835" width="6.6640625" style="1" customWidth="1"/>
    <col min="3836" max="3836" width="59.109375" style="1" customWidth="1"/>
    <col min="3837" max="3837" width="18.5546875" style="1" customWidth="1"/>
    <col min="3838" max="3838" width="9.5546875" style="1" customWidth="1"/>
    <col min="3839" max="3839" width="10.44140625" style="1" customWidth="1"/>
    <col min="3840" max="3840" width="41.6640625" style="1" customWidth="1"/>
    <col min="3841" max="3841" width="10.109375" style="1" bestFit="1" customWidth="1"/>
    <col min="3842" max="4090" width="9.109375" style="1"/>
    <col min="4091" max="4091" width="6.6640625" style="1" customWidth="1"/>
    <col min="4092" max="4092" width="59.109375" style="1" customWidth="1"/>
    <col min="4093" max="4093" width="18.5546875" style="1" customWidth="1"/>
    <col min="4094" max="4094" width="9.5546875" style="1" customWidth="1"/>
    <col min="4095" max="4095" width="10.44140625" style="1" customWidth="1"/>
    <col min="4096" max="4096" width="41.6640625" style="1" customWidth="1"/>
    <col min="4097" max="4097" width="10.109375" style="1" bestFit="1" customWidth="1"/>
    <col min="4098" max="4346" width="9.109375" style="1"/>
    <col min="4347" max="4347" width="6.6640625" style="1" customWidth="1"/>
    <col min="4348" max="4348" width="59.109375" style="1" customWidth="1"/>
    <col min="4349" max="4349" width="18.5546875" style="1" customWidth="1"/>
    <col min="4350" max="4350" width="9.5546875" style="1" customWidth="1"/>
    <col min="4351" max="4351" width="10.44140625" style="1" customWidth="1"/>
    <col min="4352" max="4352" width="41.6640625" style="1" customWidth="1"/>
    <col min="4353" max="4353" width="10.109375" style="1" bestFit="1" customWidth="1"/>
    <col min="4354" max="4602" width="9.109375" style="1"/>
    <col min="4603" max="4603" width="6.6640625" style="1" customWidth="1"/>
    <col min="4604" max="4604" width="59.109375" style="1" customWidth="1"/>
    <col min="4605" max="4605" width="18.5546875" style="1" customWidth="1"/>
    <col min="4606" max="4606" width="9.5546875" style="1" customWidth="1"/>
    <col min="4607" max="4607" width="10.44140625" style="1" customWidth="1"/>
    <col min="4608" max="4608" width="41.6640625" style="1" customWidth="1"/>
    <col min="4609" max="4609" width="10.109375" style="1" bestFit="1" customWidth="1"/>
    <col min="4610" max="4858" width="9.109375" style="1"/>
    <col min="4859" max="4859" width="6.6640625" style="1" customWidth="1"/>
    <col min="4860" max="4860" width="59.109375" style="1" customWidth="1"/>
    <col min="4861" max="4861" width="18.5546875" style="1" customWidth="1"/>
    <col min="4862" max="4862" width="9.5546875" style="1" customWidth="1"/>
    <col min="4863" max="4863" width="10.44140625" style="1" customWidth="1"/>
    <col min="4864" max="4864" width="41.6640625" style="1" customWidth="1"/>
    <col min="4865" max="4865" width="10.109375" style="1" bestFit="1" customWidth="1"/>
    <col min="4866" max="5114" width="9.109375" style="1"/>
    <col min="5115" max="5115" width="6.6640625" style="1" customWidth="1"/>
    <col min="5116" max="5116" width="59.109375" style="1" customWidth="1"/>
    <col min="5117" max="5117" width="18.5546875" style="1" customWidth="1"/>
    <col min="5118" max="5118" width="9.5546875" style="1" customWidth="1"/>
    <col min="5119" max="5119" width="10.44140625" style="1" customWidth="1"/>
    <col min="5120" max="5120" width="41.6640625" style="1" customWidth="1"/>
    <col min="5121" max="5121" width="10.109375" style="1" bestFit="1" customWidth="1"/>
    <col min="5122" max="5370" width="9.109375" style="1"/>
    <col min="5371" max="5371" width="6.6640625" style="1" customWidth="1"/>
    <col min="5372" max="5372" width="59.109375" style="1" customWidth="1"/>
    <col min="5373" max="5373" width="18.5546875" style="1" customWidth="1"/>
    <col min="5374" max="5374" width="9.5546875" style="1" customWidth="1"/>
    <col min="5375" max="5375" width="10.44140625" style="1" customWidth="1"/>
    <col min="5376" max="5376" width="41.6640625" style="1" customWidth="1"/>
    <col min="5377" max="5377" width="10.109375" style="1" bestFit="1" customWidth="1"/>
    <col min="5378" max="5626" width="9.109375" style="1"/>
    <col min="5627" max="5627" width="6.6640625" style="1" customWidth="1"/>
    <col min="5628" max="5628" width="59.109375" style="1" customWidth="1"/>
    <col min="5629" max="5629" width="18.5546875" style="1" customWidth="1"/>
    <col min="5630" max="5630" width="9.5546875" style="1" customWidth="1"/>
    <col min="5631" max="5631" width="10.44140625" style="1" customWidth="1"/>
    <col min="5632" max="5632" width="41.6640625" style="1" customWidth="1"/>
    <col min="5633" max="5633" width="10.109375" style="1" bestFit="1" customWidth="1"/>
    <col min="5634" max="5882" width="9.109375" style="1"/>
    <col min="5883" max="5883" width="6.6640625" style="1" customWidth="1"/>
    <col min="5884" max="5884" width="59.109375" style="1" customWidth="1"/>
    <col min="5885" max="5885" width="18.5546875" style="1" customWidth="1"/>
    <col min="5886" max="5886" width="9.5546875" style="1" customWidth="1"/>
    <col min="5887" max="5887" width="10.44140625" style="1" customWidth="1"/>
    <col min="5888" max="5888" width="41.6640625" style="1" customWidth="1"/>
    <col min="5889" max="5889" width="10.109375" style="1" bestFit="1" customWidth="1"/>
    <col min="5890" max="6138" width="9.109375" style="1"/>
    <col min="6139" max="6139" width="6.6640625" style="1" customWidth="1"/>
    <col min="6140" max="6140" width="59.109375" style="1" customWidth="1"/>
    <col min="6141" max="6141" width="18.5546875" style="1" customWidth="1"/>
    <col min="6142" max="6142" width="9.5546875" style="1" customWidth="1"/>
    <col min="6143" max="6143" width="10.44140625" style="1" customWidth="1"/>
    <col min="6144" max="6144" width="41.6640625" style="1" customWidth="1"/>
    <col min="6145" max="6145" width="10.109375" style="1" bestFit="1" customWidth="1"/>
    <col min="6146" max="6394" width="9.109375" style="1"/>
    <col min="6395" max="6395" width="6.6640625" style="1" customWidth="1"/>
    <col min="6396" max="6396" width="59.109375" style="1" customWidth="1"/>
    <col min="6397" max="6397" width="18.5546875" style="1" customWidth="1"/>
    <col min="6398" max="6398" width="9.5546875" style="1" customWidth="1"/>
    <col min="6399" max="6399" width="10.44140625" style="1" customWidth="1"/>
    <col min="6400" max="6400" width="41.6640625" style="1" customWidth="1"/>
    <col min="6401" max="6401" width="10.109375" style="1" bestFit="1" customWidth="1"/>
    <col min="6402" max="6650" width="9.109375" style="1"/>
    <col min="6651" max="6651" width="6.6640625" style="1" customWidth="1"/>
    <col min="6652" max="6652" width="59.109375" style="1" customWidth="1"/>
    <col min="6653" max="6653" width="18.5546875" style="1" customWidth="1"/>
    <col min="6654" max="6654" width="9.5546875" style="1" customWidth="1"/>
    <col min="6655" max="6655" width="10.44140625" style="1" customWidth="1"/>
    <col min="6656" max="6656" width="41.6640625" style="1" customWidth="1"/>
    <col min="6657" max="6657" width="10.109375" style="1" bestFit="1" customWidth="1"/>
    <col min="6658" max="6906" width="9.109375" style="1"/>
    <col min="6907" max="6907" width="6.6640625" style="1" customWidth="1"/>
    <col min="6908" max="6908" width="59.109375" style="1" customWidth="1"/>
    <col min="6909" max="6909" width="18.5546875" style="1" customWidth="1"/>
    <col min="6910" max="6910" width="9.5546875" style="1" customWidth="1"/>
    <col min="6911" max="6911" width="10.44140625" style="1" customWidth="1"/>
    <col min="6912" max="6912" width="41.6640625" style="1" customWidth="1"/>
    <col min="6913" max="6913" width="10.109375" style="1" bestFit="1" customWidth="1"/>
    <col min="6914" max="7162" width="9.109375" style="1"/>
    <col min="7163" max="7163" width="6.6640625" style="1" customWidth="1"/>
    <col min="7164" max="7164" width="59.109375" style="1" customWidth="1"/>
    <col min="7165" max="7165" width="18.5546875" style="1" customWidth="1"/>
    <col min="7166" max="7166" width="9.5546875" style="1" customWidth="1"/>
    <col min="7167" max="7167" width="10.44140625" style="1" customWidth="1"/>
    <col min="7168" max="7168" width="41.6640625" style="1" customWidth="1"/>
    <col min="7169" max="7169" width="10.109375" style="1" bestFit="1" customWidth="1"/>
    <col min="7170" max="7418" width="9.109375" style="1"/>
    <col min="7419" max="7419" width="6.6640625" style="1" customWidth="1"/>
    <col min="7420" max="7420" width="59.109375" style="1" customWidth="1"/>
    <col min="7421" max="7421" width="18.5546875" style="1" customWidth="1"/>
    <col min="7422" max="7422" width="9.5546875" style="1" customWidth="1"/>
    <col min="7423" max="7423" width="10.44140625" style="1" customWidth="1"/>
    <col min="7424" max="7424" width="41.6640625" style="1" customWidth="1"/>
    <col min="7425" max="7425" width="10.109375" style="1" bestFit="1" customWidth="1"/>
    <col min="7426" max="7674" width="9.109375" style="1"/>
    <col min="7675" max="7675" width="6.6640625" style="1" customWidth="1"/>
    <col min="7676" max="7676" width="59.109375" style="1" customWidth="1"/>
    <col min="7677" max="7677" width="18.5546875" style="1" customWidth="1"/>
    <col min="7678" max="7678" width="9.5546875" style="1" customWidth="1"/>
    <col min="7679" max="7679" width="10.44140625" style="1" customWidth="1"/>
    <col min="7680" max="7680" width="41.6640625" style="1" customWidth="1"/>
    <col min="7681" max="7681" width="10.109375" style="1" bestFit="1" customWidth="1"/>
    <col min="7682" max="7930" width="9.109375" style="1"/>
    <col min="7931" max="7931" width="6.6640625" style="1" customWidth="1"/>
    <col min="7932" max="7932" width="59.109375" style="1" customWidth="1"/>
    <col min="7933" max="7933" width="18.5546875" style="1" customWidth="1"/>
    <col min="7934" max="7934" width="9.5546875" style="1" customWidth="1"/>
    <col min="7935" max="7935" width="10.44140625" style="1" customWidth="1"/>
    <col min="7936" max="7936" width="41.6640625" style="1" customWidth="1"/>
    <col min="7937" max="7937" width="10.109375" style="1" bestFit="1" customWidth="1"/>
    <col min="7938" max="8186" width="9.109375" style="1"/>
    <col min="8187" max="8187" width="6.6640625" style="1" customWidth="1"/>
    <col min="8188" max="8188" width="59.109375" style="1" customWidth="1"/>
    <col min="8189" max="8189" width="18.5546875" style="1" customWidth="1"/>
    <col min="8190" max="8190" width="9.5546875" style="1" customWidth="1"/>
    <col min="8191" max="8191" width="10.44140625" style="1" customWidth="1"/>
    <col min="8192" max="8192" width="41.6640625" style="1" customWidth="1"/>
    <col min="8193" max="8193" width="10.109375" style="1" bestFit="1" customWidth="1"/>
    <col min="8194" max="8442" width="9.109375" style="1"/>
    <col min="8443" max="8443" width="6.6640625" style="1" customWidth="1"/>
    <col min="8444" max="8444" width="59.109375" style="1" customWidth="1"/>
    <col min="8445" max="8445" width="18.5546875" style="1" customWidth="1"/>
    <col min="8446" max="8446" width="9.5546875" style="1" customWidth="1"/>
    <col min="8447" max="8447" width="10.44140625" style="1" customWidth="1"/>
    <col min="8448" max="8448" width="41.6640625" style="1" customWidth="1"/>
    <col min="8449" max="8449" width="10.109375" style="1" bestFit="1" customWidth="1"/>
    <col min="8450" max="8698" width="9.109375" style="1"/>
    <col min="8699" max="8699" width="6.6640625" style="1" customWidth="1"/>
    <col min="8700" max="8700" width="59.109375" style="1" customWidth="1"/>
    <col min="8701" max="8701" width="18.5546875" style="1" customWidth="1"/>
    <col min="8702" max="8702" width="9.5546875" style="1" customWidth="1"/>
    <col min="8703" max="8703" width="10.44140625" style="1" customWidth="1"/>
    <col min="8704" max="8704" width="41.6640625" style="1" customWidth="1"/>
    <col min="8705" max="8705" width="10.109375" style="1" bestFit="1" customWidth="1"/>
    <col min="8706" max="8954" width="9.109375" style="1"/>
    <col min="8955" max="8955" width="6.6640625" style="1" customWidth="1"/>
    <col min="8956" max="8956" width="59.109375" style="1" customWidth="1"/>
    <col min="8957" max="8957" width="18.5546875" style="1" customWidth="1"/>
    <col min="8958" max="8958" width="9.5546875" style="1" customWidth="1"/>
    <col min="8959" max="8959" width="10.44140625" style="1" customWidth="1"/>
    <col min="8960" max="8960" width="41.6640625" style="1" customWidth="1"/>
    <col min="8961" max="8961" width="10.109375" style="1" bestFit="1" customWidth="1"/>
    <col min="8962" max="9210" width="9.109375" style="1"/>
    <col min="9211" max="9211" width="6.6640625" style="1" customWidth="1"/>
    <col min="9212" max="9212" width="59.109375" style="1" customWidth="1"/>
    <col min="9213" max="9213" width="18.5546875" style="1" customWidth="1"/>
    <col min="9214" max="9214" width="9.5546875" style="1" customWidth="1"/>
    <col min="9215" max="9215" width="10.44140625" style="1" customWidth="1"/>
    <col min="9216" max="9216" width="41.6640625" style="1" customWidth="1"/>
    <col min="9217" max="9217" width="10.109375" style="1" bestFit="1" customWidth="1"/>
    <col min="9218" max="9466" width="9.109375" style="1"/>
    <col min="9467" max="9467" width="6.6640625" style="1" customWidth="1"/>
    <col min="9468" max="9468" width="59.109375" style="1" customWidth="1"/>
    <col min="9469" max="9469" width="18.5546875" style="1" customWidth="1"/>
    <col min="9470" max="9470" width="9.5546875" style="1" customWidth="1"/>
    <col min="9471" max="9471" width="10.44140625" style="1" customWidth="1"/>
    <col min="9472" max="9472" width="41.6640625" style="1" customWidth="1"/>
    <col min="9473" max="9473" width="10.109375" style="1" bestFit="1" customWidth="1"/>
    <col min="9474" max="9722" width="9.109375" style="1"/>
    <col min="9723" max="9723" width="6.6640625" style="1" customWidth="1"/>
    <col min="9724" max="9724" width="59.109375" style="1" customWidth="1"/>
    <col min="9725" max="9725" width="18.5546875" style="1" customWidth="1"/>
    <col min="9726" max="9726" width="9.5546875" style="1" customWidth="1"/>
    <col min="9727" max="9727" width="10.44140625" style="1" customWidth="1"/>
    <col min="9728" max="9728" width="41.6640625" style="1" customWidth="1"/>
    <col min="9729" max="9729" width="10.109375" style="1" bestFit="1" customWidth="1"/>
    <col min="9730" max="9978" width="9.109375" style="1"/>
    <col min="9979" max="9979" width="6.6640625" style="1" customWidth="1"/>
    <col min="9980" max="9980" width="59.109375" style="1" customWidth="1"/>
    <col min="9981" max="9981" width="18.5546875" style="1" customWidth="1"/>
    <col min="9982" max="9982" width="9.5546875" style="1" customWidth="1"/>
    <col min="9983" max="9983" width="10.44140625" style="1" customWidth="1"/>
    <col min="9984" max="9984" width="41.6640625" style="1" customWidth="1"/>
    <col min="9985" max="9985" width="10.109375" style="1" bestFit="1" customWidth="1"/>
    <col min="9986" max="10234" width="9.109375" style="1"/>
    <col min="10235" max="10235" width="6.6640625" style="1" customWidth="1"/>
    <col min="10236" max="10236" width="59.109375" style="1" customWidth="1"/>
    <col min="10237" max="10237" width="18.5546875" style="1" customWidth="1"/>
    <col min="10238" max="10238" width="9.5546875" style="1" customWidth="1"/>
    <col min="10239" max="10239" width="10.44140625" style="1" customWidth="1"/>
    <col min="10240" max="10240" width="41.6640625" style="1" customWidth="1"/>
    <col min="10241" max="10241" width="10.109375" style="1" bestFit="1" customWidth="1"/>
    <col min="10242" max="10490" width="9.109375" style="1"/>
    <col min="10491" max="10491" width="6.6640625" style="1" customWidth="1"/>
    <col min="10492" max="10492" width="59.109375" style="1" customWidth="1"/>
    <col min="10493" max="10493" width="18.5546875" style="1" customWidth="1"/>
    <col min="10494" max="10494" width="9.5546875" style="1" customWidth="1"/>
    <col min="10495" max="10495" width="10.44140625" style="1" customWidth="1"/>
    <col min="10496" max="10496" width="41.6640625" style="1" customWidth="1"/>
    <col min="10497" max="10497" width="10.109375" style="1" bestFit="1" customWidth="1"/>
    <col min="10498" max="10746" width="9.109375" style="1"/>
    <col min="10747" max="10747" width="6.6640625" style="1" customWidth="1"/>
    <col min="10748" max="10748" width="59.109375" style="1" customWidth="1"/>
    <col min="10749" max="10749" width="18.5546875" style="1" customWidth="1"/>
    <col min="10750" max="10750" width="9.5546875" style="1" customWidth="1"/>
    <col min="10751" max="10751" width="10.44140625" style="1" customWidth="1"/>
    <col min="10752" max="10752" width="41.6640625" style="1" customWidth="1"/>
    <col min="10753" max="10753" width="10.109375" style="1" bestFit="1" customWidth="1"/>
    <col min="10754" max="11002" width="9.109375" style="1"/>
    <col min="11003" max="11003" width="6.6640625" style="1" customWidth="1"/>
    <col min="11004" max="11004" width="59.109375" style="1" customWidth="1"/>
    <col min="11005" max="11005" width="18.5546875" style="1" customWidth="1"/>
    <col min="11006" max="11006" width="9.5546875" style="1" customWidth="1"/>
    <col min="11007" max="11007" width="10.44140625" style="1" customWidth="1"/>
    <col min="11008" max="11008" width="41.6640625" style="1" customWidth="1"/>
    <col min="11009" max="11009" width="10.109375" style="1" bestFit="1" customWidth="1"/>
    <col min="11010" max="11258" width="9.109375" style="1"/>
    <col min="11259" max="11259" width="6.6640625" style="1" customWidth="1"/>
    <col min="11260" max="11260" width="59.109375" style="1" customWidth="1"/>
    <col min="11261" max="11261" width="18.5546875" style="1" customWidth="1"/>
    <col min="11262" max="11262" width="9.5546875" style="1" customWidth="1"/>
    <col min="11263" max="11263" width="10.44140625" style="1" customWidth="1"/>
    <col min="11264" max="11264" width="41.6640625" style="1" customWidth="1"/>
    <col min="11265" max="11265" width="10.109375" style="1" bestFit="1" customWidth="1"/>
    <col min="11266" max="11514" width="9.109375" style="1"/>
    <col min="11515" max="11515" width="6.6640625" style="1" customWidth="1"/>
    <col min="11516" max="11516" width="59.109375" style="1" customWidth="1"/>
    <col min="11517" max="11517" width="18.5546875" style="1" customWidth="1"/>
    <col min="11518" max="11518" width="9.5546875" style="1" customWidth="1"/>
    <col min="11519" max="11519" width="10.44140625" style="1" customWidth="1"/>
    <col min="11520" max="11520" width="41.6640625" style="1" customWidth="1"/>
    <col min="11521" max="11521" width="10.109375" style="1" bestFit="1" customWidth="1"/>
    <col min="11522" max="11770" width="9.109375" style="1"/>
    <col min="11771" max="11771" width="6.6640625" style="1" customWidth="1"/>
    <col min="11772" max="11772" width="59.109375" style="1" customWidth="1"/>
    <col min="11773" max="11773" width="18.5546875" style="1" customWidth="1"/>
    <col min="11774" max="11774" width="9.5546875" style="1" customWidth="1"/>
    <col min="11775" max="11775" width="10.44140625" style="1" customWidth="1"/>
    <col min="11776" max="11776" width="41.6640625" style="1" customWidth="1"/>
    <col min="11777" max="11777" width="10.109375" style="1" bestFit="1" customWidth="1"/>
    <col min="11778" max="12026" width="9.109375" style="1"/>
    <col min="12027" max="12027" width="6.6640625" style="1" customWidth="1"/>
    <col min="12028" max="12028" width="59.109375" style="1" customWidth="1"/>
    <col min="12029" max="12029" width="18.5546875" style="1" customWidth="1"/>
    <col min="12030" max="12030" width="9.5546875" style="1" customWidth="1"/>
    <col min="12031" max="12031" width="10.44140625" style="1" customWidth="1"/>
    <col min="12032" max="12032" width="41.6640625" style="1" customWidth="1"/>
    <col min="12033" max="12033" width="10.109375" style="1" bestFit="1" customWidth="1"/>
    <col min="12034" max="12282" width="9.109375" style="1"/>
    <col min="12283" max="12283" width="6.6640625" style="1" customWidth="1"/>
    <col min="12284" max="12284" width="59.109375" style="1" customWidth="1"/>
    <col min="12285" max="12285" width="18.5546875" style="1" customWidth="1"/>
    <col min="12286" max="12286" width="9.5546875" style="1" customWidth="1"/>
    <col min="12287" max="12287" width="10.44140625" style="1" customWidth="1"/>
    <col min="12288" max="12288" width="41.6640625" style="1" customWidth="1"/>
    <col min="12289" max="12289" width="10.109375" style="1" bestFit="1" customWidth="1"/>
    <col min="12290" max="12538" width="9.109375" style="1"/>
    <col min="12539" max="12539" width="6.6640625" style="1" customWidth="1"/>
    <col min="12540" max="12540" width="59.109375" style="1" customWidth="1"/>
    <col min="12541" max="12541" width="18.5546875" style="1" customWidth="1"/>
    <col min="12542" max="12542" width="9.5546875" style="1" customWidth="1"/>
    <col min="12543" max="12543" width="10.44140625" style="1" customWidth="1"/>
    <col min="12544" max="12544" width="41.6640625" style="1" customWidth="1"/>
    <col min="12545" max="12545" width="10.109375" style="1" bestFit="1" customWidth="1"/>
    <col min="12546" max="12794" width="9.109375" style="1"/>
    <col min="12795" max="12795" width="6.6640625" style="1" customWidth="1"/>
    <col min="12796" max="12796" width="59.109375" style="1" customWidth="1"/>
    <col min="12797" max="12797" width="18.5546875" style="1" customWidth="1"/>
    <col min="12798" max="12798" width="9.5546875" style="1" customWidth="1"/>
    <col min="12799" max="12799" width="10.44140625" style="1" customWidth="1"/>
    <col min="12800" max="12800" width="41.6640625" style="1" customWidth="1"/>
    <col min="12801" max="12801" width="10.109375" style="1" bestFit="1" customWidth="1"/>
    <col min="12802" max="13050" width="9.109375" style="1"/>
    <col min="13051" max="13051" width="6.6640625" style="1" customWidth="1"/>
    <col min="13052" max="13052" width="59.109375" style="1" customWidth="1"/>
    <col min="13053" max="13053" width="18.5546875" style="1" customWidth="1"/>
    <col min="13054" max="13054" width="9.5546875" style="1" customWidth="1"/>
    <col min="13055" max="13055" width="10.44140625" style="1" customWidth="1"/>
    <col min="13056" max="13056" width="41.6640625" style="1" customWidth="1"/>
    <col min="13057" max="13057" width="10.109375" style="1" bestFit="1" customWidth="1"/>
    <col min="13058" max="13306" width="9.109375" style="1"/>
    <col min="13307" max="13307" width="6.6640625" style="1" customWidth="1"/>
    <col min="13308" max="13308" width="59.109375" style="1" customWidth="1"/>
    <col min="13309" max="13309" width="18.5546875" style="1" customWidth="1"/>
    <col min="13310" max="13310" width="9.5546875" style="1" customWidth="1"/>
    <col min="13311" max="13311" width="10.44140625" style="1" customWidth="1"/>
    <col min="13312" max="13312" width="41.6640625" style="1" customWidth="1"/>
    <col min="13313" max="13313" width="10.109375" style="1" bestFit="1" customWidth="1"/>
    <col min="13314" max="13562" width="9.109375" style="1"/>
    <col min="13563" max="13563" width="6.6640625" style="1" customWidth="1"/>
    <col min="13564" max="13564" width="59.109375" style="1" customWidth="1"/>
    <col min="13565" max="13565" width="18.5546875" style="1" customWidth="1"/>
    <col min="13566" max="13566" width="9.5546875" style="1" customWidth="1"/>
    <col min="13567" max="13567" width="10.44140625" style="1" customWidth="1"/>
    <col min="13568" max="13568" width="41.6640625" style="1" customWidth="1"/>
    <col min="13569" max="13569" width="10.109375" style="1" bestFit="1" customWidth="1"/>
    <col min="13570" max="13818" width="9.109375" style="1"/>
    <col min="13819" max="13819" width="6.6640625" style="1" customWidth="1"/>
    <col min="13820" max="13820" width="59.109375" style="1" customWidth="1"/>
    <col min="13821" max="13821" width="18.5546875" style="1" customWidth="1"/>
    <col min="13822" max="13822" width="9.5546875" style="1" customWidth="1"/>
    <col min="13823" max="13823" width="10.44140625" style="1" customWidth="1"/>
    <col min="13824" max="13824" width="41.6640625" style="1" customWidth="1"/>
    <col min="13825" max="13825" width="10.109375" style="1" bestFit="1" customWidth="1"/>
    <col min="13826" max="14074" width="9.109375" style="1"/>
    <col min="14075" max="14075" width="6.6640625" style="1" customWidth="1"/>
    <col min="14076" max="14076" width="59.109375" style="1" customWidth="1"/>
    <col min="14077" max="14077" width="18.5546875" style="1" customWidth="1"/>
    <col min="14078" max="14078" width="9.5546875" style="1" customWidth="1"/>
    <col min="14079" max="14079" width="10.44140625" style="1" customWidth="1"/>
    <col min="14080" max="14080" width="41.6640625" style="1" customWidth="1"/>
    <col min="14081" max="14081" width="10.109375" style="1" bestFit="1" customWidth="1"/>
    <col min="14082" max="14330" width="9.109375" style="1"/>
    <col min="14331" max="14331" width="6.6640625" style="1" customWidth="1"/>
    <col min="14332" max="14332" width="59.109375" style="1" customWidth="1"/>
    <col min="14333" max="14333" width="18.5546875" style="1" customWidth="1"/>
    <col min="14334" max="14334" width="9.5546875" style="1" customWidth="1"/>
    <col min="14335" max="14335" width="10.44140625" style="1" customWidth="1"/>
    <col min="14336" max="14336" width="41.6640625" style="1" customWidth="1"/>
    <col min="14337" max="14337" width="10.109375" style="1" bestFit="1" customWidth="1"/>
    <col min="14338" max="14586" width="9.109375" style="1"/>
    <col min="14587" max="14587" width="6.6640625" style="1" customWidth="1"/>
    <col min="14588" max="14588" width="59.109375" style="1" customWidth="1"/>
    <col min="14589" max="14589" width="18.5546875" style="1" customWidth="1"/>
    <col min="14590" max="14590" width="9.5546875" style="1" customWidth="1"/>
    <col min="14591" max="14591" width="10.44140625" style="1" customWidth="1"/>
    <col min="14592" max="14592" width="41.6640625" style="1" customWidth="1"/>
    <col min="14593" max="14593" width="10.109375" style="1" bestFit="1" customWidth="1"/>
    <col min="14594" max="14842" width="9.109375" style="1"/>
    <col min="14843" max="14843" width="6.6640625" style="1" customWidth="1"/>
    <col min="14844" max="14844" width="59.109375" style="1" customWidth="1"/>
    <col min="14845" max="14845" width="18.5546875" style="1" customWidth="1"/>
    <col min="14846" max="14846" width="9.5546875" style="1" customWidth="1"/>
    <col min="14847" max="14847" width="10.44140625" style="1" customWidth="1"/>
    <col min="14848" max="14848" width="41.6640625" style="1" customWidth="1"/>
    <col min="14849" max="14849" width="10.109375" style="1" bestFit="1" customWidth="1"/>
    <col min="14850" max="15098" width="9.109375" style="1"/>
    <col min="15099" max="15099" width="6.6640625" style="1" customWidth="1"/>
    <col min="15100" max="15100" width="59.109375" style="1" customWidth="1"/>
    <col min="15101" max="15101" width="18.5546875" style="1" customWidth="1"/>
    <col min="15102" max="15102" width="9.5546875" style="1" customWidth="1"/>
    <col min="15103" max="15103" width="10.44140625" style="1" customWidth="1"/>
    <col min="15104" max="15104" width="41.6640625" style="1" customWidth="1"/>
    <col min="15105" max="15105" width="10.109375" style="1" bestFit="1" customWidth="1"/>
    <col min="15106" max="15354" width="9.109375" style="1"/>
    <col min="15355" max="15355" width="6.6640625" style="1" customWidth="1"/>
    <col min="15356" max="15356" width="59.109375" style="1" customWidth="1"/>
    <col min="15357" max="15357" width="18.5546875" style="1" customWidth="1"/>
    <col min="15358" max="15358" width="9.5546875" style="1" customWidth="1"/>
    <col min="15359" max="15359" width="10.44140625" style="1" customWidth="1"/>
    <col min="15360" max="15360" width="41.6640625" style="1" customWidth="1"/>
    <col min="15361" max="15361" width="10.109375" style="1" bestFit="1" customWidth="1"/>
    <col min="15362" max="15610" width="9.109375" style="1"/>
    <col min="15611" max="15611" width="6.6640625" style="1" customWidth="1"/>
    <col min="15612" max="15612" width="59.109375" style="1" customWidth="1"/>
    <col min="15613" max="15613" width="18.5546875" style="1" customWidth="1"/>
    <col min="15614" max="15614" width="9.5546875" style="1" customWidth="1"/>
    <col min="15615" max="15615" width="10.44140625" style="1" customWidth="1"/>
    <col min="15616" max="15616" width="41.6640625" style="1" customWidth="1"/>
    <col min="15617" max="15617" width="10.109375" style="1" bestFit="1" customWidth="1"/>
    <col min="15618" max="15866" width="9.109375" style="1"/>
    <col min="15867" max="15867" width="6.6640625" style="1" customWidth="1"/>
    <col min="15868" max="15868" width="59.109375" style="1" customWidth="1"/>
    <col min="15869" max="15869" width="18.5546875" style="1" customWidth="1"/>
    <col min="15870" max="15870" width="9.5546875" style="1" customWidth="1"/>
    <col min="15871" max="15871" width="10.44140625" style="1" customWidth="1"/>
    <col min="15872" max="15872" width="41.6640625" style="1" customWidth="1"/>
    <col min="15873" max="15873" width="10.109375" style="1" bestFit="1" customWidth="1"/>
    <col min="15874" max="16122" width="9.109375" style="1"/>
    <col min="16123" max="16123" width="6.6640625" style="1" customWidth="1"/>
    <col min="16124" max="16124" width="59.109375" style="1" customWidth="1"/>
    <col min="16125" max="16125" width="18.5546875" style="1" customWidth="1"/>
    <col min="16126" max="16126" width="9.5546875" style="1" customWidth="1"/>
    <col min="16127" max="16127" width="10.44140625" style="1" customWidth="1"/>
    <col min="16128" max="16128" width="41.6640625" style="1" customWidth="1"/>
    <col min="16129" max="16129" width="10.109375" style="1" bestFit="1" customWidth="1"/>
    <col min="16130" max="16378" width="9.109375" style="1"/>
    <col min="16379" max="16384" width="9.109375" style="1" customWidth="1"/>
  </cols>
  <sheetData>
    <row r="1" spans="1:10" x14ac:dyDescent="0.3">
      <c r="J1" s="1" t="s">
        <v>52</v>
      </c>
    </row>
    <row r="2" spans="1:10" x14ac:dyDescent="0.3">
      <c r="J2" s="1" t="s">
        <v>76</v>
      </c>
    </row>
    <row r="3" spans="1:10" x14ac:dyDescent="0.3">
      <c r="J3" s="1" t="s">
        <v>77</v>
      </c>
    </row>
    <row r="4" spans="1:10" ht="15.6" x14ac:dyDescent="0.3">
      <c r="A4" s="107" t="s">
        <v>39</v>
      </c>
      <c r="B4" s="107"/>
      <c r="C4" s="107"/>
      <c r="D4" s="107"/>
      <c r="E4" s="107"/>
      <c r="F4" s="107"/>
      <c r="G4" s="107"/>
      <c r="H4" s="107"/>
      <c r="I4" s="107"/>
      <c r="J4" s="104" t="s">
        <v>75</v>
      </c>
    </row>
    <row r="5" spans="1:10" ht="12.75" customHeight="1" thickBot="1" x14ac:dyDescent="0.35">
      <c r="B5" s="43"/>
      <c r="C5" s="43"/>
      <c r="D5" s="43"/>
      <c r="E5" s="43"/>
      <c r="F5" s="43"/>
      <c r="G5" s="43"/>
      <c r="H5" s="43"/>
      <c r="I5" s="43"/>
    </row>
    <row r="6" spans="1:10" s="3" customFormat="1" ht="12.75" customHeight="1" x14ac:dyDescent="0.3">
      <c r="A6" s="18" t="s">
        <v>0</v>
      </c>
      <c r="B6" s="65" t="s">
        <v>1</v>
      </c>
      <c r="C6" s="65" t="s">
        <v>18</v>
      </c>
      <c r="D6" s="65" t="s">
        <v>2</v>
      </c>
      <c r="E6" s="65" t="s">
        <v>3</v>
      </c>
      <c r="F6" s="65" t="s">
        <v>3</v>
      </c>
      <c r="G6" s="65" t="s">
        <v>3</v>
      </c>
      <c r="H6" s="65" t="s">
        <v>3</v>
      </c>
      <c r="I6" s="65" t="s">
        <v>4</v>
      </c>
      <c r="J6" s="63" t="s">
        <v>49</v>
      </c>
    </row>
    <row r="7" spans="1:10" s="3" customFormat="1" ht="12.75" customHeight="1" x14ac:dyDescent="0.3">
      <c r="A7" s="4"/>
      <c r="B7" s="68"/>
      <c r="C7" s="66" t="s">
        <v>19</v>
      </c>
      <c r="D7" s="66" t="s">
        <v>5</v>
      </c>
      <c r="E7" s="66" t="s">
        <v>24</v>
      </c>
      <c r="F7" s="66" t="s">
        <v>25</v>
      </c>
      <c r="G7" s="66" t="s">
        <v>26</v>
      </c>
      <c r="H7" s="66" t="s">
        <v>27</v>
      </c>
      <c r="I7" s="66"/>
      <c r="J7" s="62"/>
    </row>
    <row r="8" spans="1:10" s="3" customFormat="1" ht="12" customHeight="1" thickBot="1" x14ac:dyDescent="0.35">
      <c r="A8" s="4"/>
      <c r="B8" s="69"/>
      <c r="C8" s="67"/>
      <c r="D8" s="67" t="s">
        <v>74</v>
      </c>
      <c r="E8" s="67" t="s">
        <v>74</v>
      </c>
      <c r="F8" s="67" t="s">
        <v>74</v>
      </c>
      <c r="G8" s="67" t="s">
        <v>74</v>
      </c>
      <c r="H8" s="67" t="s">
        <v>74</v>
      </c>
      <c r="I8" s="67"/>
      <c r="J8" s="64"/>
    </row>
    <row r="9" spans="1:10" s="3" customFormat="1" ht="12.75" customHeight="1" thickBot="1" x14ac:dyDescent="0.35">
      <c r="A9" s="70" t="s">
        <v>6</v>
      </c>
      <c r="B9" s="71" t="s">
        <v>57</v>
      </c>
      <c r="C9" s="72"/>
      <c r="D9" s="73"/>
      <c r="E9" s="73"/>
      <c r="F9" s="73"/>
      <c r="G9" s="73"/>
      <c r="H9" s="73"/>
      <c r="I9" s="74"/>
      <c r="J9" s="75"/>
    </row>
    <row r="10" spans="1:10" s="24" customFormat="1" ht="26.25" customHeight="1" thickBot="1" x14ac:dyDescent="0.35">
      <c r="A10" s="106" t="s">
        <v>7</v>
      </c>
      <c r="B10" s="72" t="s">
        <v>58</v>
      </c>
      <c r="C10" s="78" t="s">
        <v>8</v>
      </c>
      <c r="D10" s="73">
        <v>6</v>
      </c>
      <c r="E10" s="73">
        <v>0</v>
      </c>
      <c r="F10" s="73">
        <v>6</v>
      </c>
      <c r="G10" s="73">
        <v>0</v>
      </c>
      <c r="H10" s="73">
        <v>0</v>
      </c>
      <c r="I10" s="74" t="s">
        <v>60</v>
      </c>
      <c r="J10" s="75" t="s">
        <v>50</v>
      </c>
    </row>
    <row r="11" spans="1:10" s="24" customFormat="1" ht="12.75" customHeight="1" thickBot="1" x14ac:dyDescent="0.35">
      <c r="A11" s="105"/>
      <c r="B11" s="71" t="s">
        <v>59</v>
      </c>
      <c r="C11" s="100"/>
      <c r="D11" s="81">
        <v>6</v>
      </c>
      <c r="E11" s="81">
        <v>0</v>
      </c>
      <c r="F11" s="81">
        <v>6</v>
      </c>
      <c r="G11" s="81">
        <v>0</v>
      </c>
      <c r="H11" s="81">
        <v>0</v>
      </c>
      <c r="I11" s="74"/>
      <c r="J11" s="75"/>
    </row>
    <row r="12" spans="1:10" s="24" customFormat="1" ht="12.75" customHeight="1" thickBot="1" x14ac:dyDescent="0.35">
      <c r="A12" s="105"/>
      <c r="B12" s="72" t="s">
        <v>61</v>
      </c>
      <c r="C12" s="100"/>
      <c r="D12" s="81">
        <v>6</v>
      </c>
      <c r="E12" s="81">
        <v>0</v>
      </c>
      <c r="F12" s="81">
        <v>6</v>
      </c>
      <c r="G12" s="81">
        <v>0</v>
      </c>
      <c r="H12" s="81">
        <v>0</v>
      </c>
      <c r="I12" s="74"/>
      <c r="J12" s="75"/>
    </row>
    <row r="13" spans="1:10" s="24" customFormat="1" ht="12.75" customHeight="1" thickBot="1" x14ac:dyDescent="0.35">
      <c r="A13" s="105">
        <v>2</v>
      </c>
      <c r="B13" s="71" t="s">
        <v>10</v>
      </c>
      <c r="C13" s="78"/>
      <c r="D13" s="73"/>
      <c r="E13" s="73"/>
      <c r="F13" s="73"/>
      <c r="G13" s="73"/>
      <c r="H13" s="73"/>
      <c r="I13" s="74"/>
      <c r="J13" s="75"/>
    </row>
    <row r="14" spans="1:10" s="11" customFormat="1" ht="12.75" customHeight="1" thickBot="1" x14ac:dyDescent="0.35">
      <c r="A14" s="76"/>
      <c r="B14" s="77" t="s">
        <v>9</v>
      </c>
      <c r="C14" s="78"/>
      <c r="D14" s="79"/>
      <c r="E14" s="77"/>
      <c r="F14" s="77"/>
      <c r="G14" s="77"/>
      <c r="H14" s="77"/>
      <c r="I14" s="74"/>
      <c r="J14" s="75"/>
    </row>
    <row r="15" spans="1:10" s="11" customFormat="1" ht="25.5" customHeight="1" thickBot="1" x14ac:dyDescent="0.35">
      <c r="A15" s="14" t="s">
        <v>40</v>
      </c>
      <c r="B15" s="9" t="s">
        <v>54</v>
      </c>
      <c r="C15" s="25" t="s">
        <v>20</v>
      </c>
      <c r="D15" s="10">
        <v>481</v>
      </c>
      <c r="E15" s="21">
        <v>481</v>
      </c>
      <c r="F15" s="21">
        <v>0</v>
      </c>
      <c r="G15" s="21">
        <v>0</v>
      </c>
      <c r="H15" s="21">
        <v>0</v>
      </c>
      <c r="I15" s="55" t="s">
        <v>29</v>
      </c>
      <c r="J15" s="61" t="s">
        <v>73</v>
      </c>
    </row>
    <row r="16" spans="1:10" s="11" customFormat="1" ht="25.5" customHeight="1" thickBot="1" x14ac:dyDescent="0.35">
      <c r="A16" s="14" t="s">
        <v>41</v>
      </c>
      <c r="B16" s="9" t="s">
        <v>55</v>
      </c>
      <c r="C16" s="25" t="s">
        <v>20</v>
      </c>
      <c r="D16" s="10">
        <v>272</v>
      </c>
      <c r="E16" s="21">
        <v>0</v>
      </c>
      <c r="F16" s="21">
        <v>272</v>
      </c>
      <c r="G16" s="21">
        <v>0</v>
      </c>
      <c r="H16" s="21">
        <v>0</v>
      </c>
      <c r="I16" s="55" t="s">
        <v>30</v>
      </c>
      <c r="J16" s="61" t="s">
        <v>73</v>
      </c>
    </row>
    <row r="17" spans="1:12" s="11" customFormat="1" ht="25.5" customHeight="1" thickBot="1" x14ac:dyDescent="0.35">
      <c r="A17" s="14" t="s">
        <v>42</v>
      </c>
      <c r="B17" s="9" t="s">
        <v>56</v>
      </c>
      <c r="C17" s="25" t="s">
        <v>20</v>
      </c>
      <c r="D17" s="10">
        <v>329</v>
      </c>
      <c r="E17" s="21">
        <v>0</v>
      </c>
      <c r="F17" s="21">
        <v>0</v>
      </c>
      <c r="G17" s="21">
        <v>329</v>
      </c>
      <c r="H17" s="21">
        <v>0</v>
      </c>
      <c r="I17" s="55" t="s">
        <v>31</v>
      </c>
      <c r="J17" s="61" t="s">
        <v>73</v>
      </c>
    </row>
    <row r="18" spans="1:12" s="11" customFormat="1" ht="25.5" customHeight="1" thickBot="1" x14ac:dyDescent="0.35">
      <c r="A18" s="12" t="s">
        <v>43</v>
      </c>
      <c r="B18" s="5" t="s">
        <v>53</v>
      </c>
      <c r="C18" s="27" t="s">
        <v>28</v>
      </c>
      <c r="D18" s="8">
        <v>736</v>
      </c>
      <c r="E18" s="20">
        <v>0</v>
      </c>
      <c r="F18" s="20">
        <v>0</v>
      </c>
      <c r="G18" s="20">
        <v>0</v>
      </c>
      <c r="H18" s="20">
        <v>736</v>
      </c>
      <c r="I18" s="56" t="s">
        <v>32</v>
      </c>
      <c r="J18" s="61" t="s">
        <v>73</v>
      </c>
    </row>
    <row r="19" spans="1:12" s="11" customFormat="1" ht="12.75" customHeight="1" thickBot="1" x14ac:dyDescent="0.35">
      <c r="A19" s="80"/>
      <c r="B19" s="71" t="s">
        <v>46</v>
      </c>
      <c r="C19" s="72"/>
      <c r="D19" s="81">
        <f>SUM(D15:D18)</f>
        <v>1818</v>
      </c>
      <c r="E19" s="81">
        <f>SUM(E15:E18)</f>
        <v>481</v>
      </c>
      <c r="F19" s="81">
        <f>SUM(F15:F18)</f>
        <v>272</v>
      </c>
      <c r="G19" s="81">
        <f>SUM(G15:G18)</f>
        <v>329</v>
      </c>
      <c r="H19" s="81">
        <f>SUM(H15:H18)</f>
        <v>736</v>
      </c>
      <c r="I19" s="74"/>
      <c r="J19" s="75"/>
    </row>
    <row r="20" spans="1:12" s="3" customFormat="1" ht="12.75" customHeight="1" thickBot="1" x14ac:dyDescent="0.35">
      <c r="A20" s="80"/>
      <c r="B20" s="72" t="s">
        <v>44</v>
      </c>
      <c r="C20" s="72"/>
      <c r="D20" s="82">
        <f>D19/2</f>
        <v>909</v>
      </c>
      <c r="E20" s="82">
        <v>240</v>
      </c>
      <c r="F20" s="82">
        <f>F19/2</f>
        <v>136</v>
      </c>
      <c r="G20" s="82">
        <f>G19/2</f>
        <v>164.5</v>
      </c>
      <c r="H20" s="82">
        <f>H19/2</f>
        <v>368</v>
      </c>
      <c r="I20" s="74"/>
      <c r="J20" s="75"/>
    </row>
    <row r="21" spans="1:12" s="3" customFormat="1" ht="12.75" customHeight="1" thickBot="1" x14ac:dyDescent="0.35">
      <c r="A21" s="70" t="s">
        <v>62</v>
      </c>
      <c r="B21" s="71" t="s">
        <v>11</v>
      </c>
      <c r="C21" s="77"/>
      <c r="D21" s="83"/>
      <c r="E21" s="84"/>
      <c r="F21" s="83"/>
      <c r="G21" s="83"/>
      <c r="H21" s="83"/>
      <c r="I21" s="74"/>
      <c r="J21" s="75"/>
    </row>
    <row r="22" spans="1:12" s="24" customFormat="1" ht="12.75" customHeight="1" thickBot="1" x14ac:dyDescent="0.35">
      <c r="A22" s="76"/>
      <c r="B22" s="77" t="s">
        <v>9</v>
      </c>
      <c r="C22" s="78"/>
      <c r="D22" s="79"/>
      <c r="E22" s="77"/>
      <c r="F22" s="77"/>
      <c r="G22" s="77"/>
      <c r="H22" s="77"/>
      <c r="I22" s="74"/>
      <c r="J22" s="75"/>
    </row>
    <row r="23" spans="1:12" s="16" customFormat="1" ht="12.75" customHeight="1" outlineLevel="1" x14ac:dyDescent="0.3">
      <c r="A23" s="85" t="s">
        <v>63</v>
      </c>
      <c r="B23" s="86" t="s">
        <v>12</v>
      </c>
      <c r="C23" s="87"/>
      <c r="D23" s="44">
        <f>E23+F23+G23+H23</f>
        <v>92</v>
      </c>
      <c r="E23" s="88">
        <f t="shared" ref="E23:H23" si="0">E25+E26</f>
        <v>64</v>
      </c>
      <c r="F23" s="88">
        <f t="shared" si="0"/>
        <v>8</v>
      </c>
      <c r="G23" s="88">
        <f t="shared" si="0"/>
        <v>10</v>
      </c>
      <c r="H23" s="88">
        <f t="shared" si="0"/>
        <v>10</v>
      </c>
      <c r="I23" s="89"/>
      <c r="J23" s="61" t="s">
        <v>51</v>
      </c>
    </row>
    <row r="24" spans="1:12" s="16" customFormat="1" ht="12.75" customHeight="1" outlineLevel="1" thickBot="1" x14ac:dyDescent="0.35">
      <c r="A24" s="90"/>
      <c r="B24" s="91" t="s">
        <v>34</v>
      </c>
      <c r="C24" s="92"/>
      <c r="D24" s="38"/>
      <c r="E24" s="93"/>
      <c r="F24" s="94"/>
      <c r="G24" s="94"/>
      <c r="H24" s="94"/>
      <c r="I24" s="59"/>
      <c r="J24" s="26"/>
    </row>
    <row r="25" spans="1:12" s="16" customFormat="1" ht="12.75" customHeight="1" outlineLevel="1" thickBot="1" x14ac:dyDescent="0.35">
      <c r="A25" s="90" t="s">
        <v>64</v>
      </c>
      <c r="B25" s="91" t="s">
        <v>12</v>
      </c>
      <c r="C25" s="92" t="s">
        <v>8</v>
      </c>
      <c r="D25" s="39">
        <f>E25+F25+G25+H25</f>
        <v>35</v>
      </c>
      <c r="E25" s="93">
        <v>7</v>
      </c>
      <c r="F25" s="94">
        <v>8</v>
      </c>
      <c r="G25" s="94">
        <v>10</v>
      </c>
      <c r="H25" s="94">
        <v>10</v>
      </c>
      <c r="I25" s="59"/>
      <c r="J25" s="61" t="s">
        <v>50</v>
      </c>
    </row>
    <row r="26" spans="1:12" s="16" customFormat="1" ht="12.75" customHeight="1" outlineLevel="1" x14ac:dyDescent="0.3">
      <c r="A26" s="95" t="s">
        <v>65</v>
      </c>
      <c r="B26" s="96" t="s">
        <v>12</v>
      </c>
      <c r="C26" s="96" t="s">
        <v>35</v>
      </c>
      <c r="D26" s="22">
        <f>E26+F26+G26+H26</f>
        <v>57</v>
      </c>
      <c r="E26" s="97">
        <v>57</v>
      </c>
      <c r="F26" s="98">
        <v>0</v>
      </c>
      <c r="G26" s="98">
        <v>0</v>
      </c>
      <c r="H26" s="98">
        <v>0</v>
      </c>
      <c r="I26" s="58"/>
      <c r="J26" s="61" t="s">
        <v>73</v>
      </c>
    </row>
    <row r="27" spans="1:12" s="16" customFormat="1" ht="12.75" customHeight="1" outlineLevel="1" thickBot="1" x14ac:dyDescent="0.35">
      <c r="A27" s="90"/>
      <c r="B27" s="91"/>
      <c r="C27" s="92" t="s">
        <v>36</v>
      </c>
      <c r="D27" s="23"/>
      <c r="E27" s="93"/>
      <c r="F27" s="94"/>
      <c r="G27" s="94"/>
      <c r="H27" s="94"/>
      <c r="I27" s="59"/>
      <c r="J27" s="99"/>
    </row>
    <row r="28" spans="1:12" s="17" customFormat="1" ht="12.75" customHeight="1" outlineLevel="1" thickBot="1" x14ac:dyDescent="0.35">
      <c r="A28" s="28" t="s">
        <v>66</v>
      </c>
      <c r="B28" s="9" t="s">
        <v>13</v>
      </c>
      <c r="C28" s="25" t="s">
        <v>8</v>
      </c>
      <c r="D28" s="45">
        <f>E28+F28+G28+H28</f>
        <v>145</v>
      </c>
      <c r="E28" s="21">
        <v>15</v>
      </c>
      <c r="F28" s="21">
        <v>100</v>
      </c>
      <c r="G28" s="21">
        <v>15</v>
      </c>
      <c r="H28" s="21">
        <v>15</v>
      </c>
      <c r="I28" s="57"/>
      <c r="J28" s="61" t="s">
        <v>50</v>
      </c>
      <c r="L28" s="40"/>
    </row>
    <row r="29" spans="1:12" s="16" customFormat="1" ht="12.75" customHeight="1" outlineLevel="1" thickBot="1" x14ac:dyDescent="0.35">
      <c r="A29" s="28" t="s">
        <v>67</v>
      </c>
      <c r="B29" s="9" t="s">
        <v>14</v>
      </c>
      <c r="C29" s="25" t="s">
        <v>8</v>
      </c>
      <c r="D29" s="45">
        <f>E29+F29+G29+H29</f>
        <v>5</v>
      </c>
      <c r="E29" s="10">
        <v>0</v>
      </c>
      <c r="F29" s="10">
        <v>1</v>
      </c>
      <c r="G29" s="10">
        <v>2</v>
      </c>
      <c r="H29" s="10">
        <v>2</v>
      </c>
      <c r="I29" s="57"/>
      <c r="J29" s="61" t="s">
        <v>73</v>
      </c>
    </row>
    <row r="30" spans="1:12" s="17" customFormat="1" ht="12.75" customHeight="1" outlineLevel="1" thickBot="1" x14ac:dyDescent="0.35">
      <c r="A30" s="41" t="s">
        <v>68</v>
      </c>
      <c r="B30" s="9" t="s">
        <v>15</v>
      </c>
      <c r="C30" s="25" t="s">
        <v>8</v>
      </c>
      <c r="D30" s="46">
        <f>E30+F30+G30+H30</f>
        <v>4</v>
      </c>
      <c r="E30" s="10">
        <v>1</v>
      </c>
      <c r="F30" s="10">
        <v>1</v>
      </c>
      <c r="G30" s="10">
        <v>1</v>
      </c>
      <c r="H30" s="10">
        <v>1</v>
      </c>
      <c r="I30" s="57"/>
      <c r="J30" s="61" t="s">
        <v>73</v>
      </c>
    </row>
    <row r="31" spans="1:12" s="16" customFormat="1" ht="12.75" customHeight="1" outlineLevel="1" thickBot="1" x14ac:dyDescent="0.35">
      <c r="A31" s="28" t="s">
        <v>69</v>
      </c>
      <c r="B31" s="9" t="s">
        <v>16</v>
      </c>
      <c r="C31" s="25" t="s">
        <v>8</v>
      </c>
      <c r="D31" s="45">
        <f>E31+F31+G31+H31</f>
        <v>52</v>
      </c>
      <c r="E31" s="10">
        <v>19</v>
      </c>
      <c r="F31" s="10">
        <v>11</v>
      </c>
      <c r="G31" s="10">
        <v>11</v>
      </c>
      <c r="H31" s="10">
        <v>11</v>
      </c>
      <c r="I31" s="57"/>
      <c r="J31" s="61" t="s">
        <v>73</v>
      </c>
    </row>
    <row r="32" spans="1:12" s="16" customFormat="1" ht="12.75" customHeight="1" outlineLevel="1" x14ac:dyDescent="0.3">
      <c r="A32" s="47" t="s">
        <v>70</v>
      </c>
      <c r="B32" s="7" t="s">
        <v>21</v>
      </c>
      <c r="C32" s="13" t="s">
        <v>8</v>
      </c>
      <c r="D32" s="48">
        <f>E32+F32+G32+H32</f>
        <v>40</v>
      </c>
      <c r="E32" s="48">
        <v>3</v>
      </c>
      <c r="F32" s="48">
        <v>18</v>
      </c>
      <c r="G32" s="48">
        <v>3</v>
      </c>
      <c r="H32" s="48">
        <v>16</v>
      </c>
      <c r="I32" s="58"/>
      <c r="J32" s="61" t="s">
        <v>73</v>
      </c>
    </row>
    <row r="33" spans="1:10" s="16" customFormat="1" ht="12.75" customHeight="1" outlineLevel="1" thickBot="1" x14ac:dyDescent="0.35">
      <c r="A33" s="49"/>
      <c r="B33" s="29" t="s">
        <v>22</v>
      </c>
      <c r="C33" s="30"/>
      <c r="D33" s="50"/>
      <c r="E33" s="50"/>
      <c r="F33" s="50"/>
      <c r="G33" s="50"/>
      <c r="H33" s="50"/>
      <c r="I33" s="59"/>
      <c r="J33" s="99"/>
    </row>
    <row r="34" spans="1:10" s="16" customFormat="1" ht="12.75" customHeight="1" outlineLevel="1" thickBot="1" x14ac:dyDescent="0.35">
      <c r="A34" s="6" t="s">
        <v>71</v>
      </c>
      <c r="B34" s="7" t="s">
        <v>17</v>
      </c>
      <c r="C34" s="13" t="s">
        <v>8</v>
      </c>
      <c r="D34" s="45">
        <f>E34+F34+G34+H34</f>
        <v>3</v>
      </c>
      <c r="E34" s="48">
        <v>1</v>
      </c>
      <c r="F34" s="48">
        <v>0</v>
      </c>
      <c r="G34" s="48">
        <v>1</v>
      </c>
      <c r="H34" s="48">
        <v>1</v>
      </c>
      <c r="I34" s="58"/>
      <c r="J34" s="61" t="s">
        <v>73</v>
      </c>
    </row>
    <row r="35" spans="1:10" s="16" customFormat="1" ht="27" customHeight="1" outlineLevel="1" thickBot="1" x14ac:dyDescent="0.35">
      <c r="A35" s="15" t="s">
        <v>72</v>
      </c>
      <c r="B35" s="51" t="s">
        <v>33</v>
      </c>
      <c r="C35" s="52" t="s">
        <v>8</v>
      </c>
      <c r="D35" s="53">
        <f>E35+F35+G35+H35</f>
        <v>134</v>
      </c>
      <c r="E35" s="54">
        <v>40</v>
      </c>
      <c r="F35" s="54">
        <v>62</v>
      </c>
      <c r="G35" s="54">
        <v>32</v>
      </c>
      <c r="H35" s="54">
        <v>0</v>
      </c>
      <c r="I35" s="60"/>
      <c r="J35" s="61" t="s">
        <v>73</v>
      </c>
    </row>
    <row r="36" spans="1:10" s="3" customFormat="1" ht="12.75" customHeight="1" thickBot="1" x14ac:dyDescent="0.35">
      <c r="A36" s="80"/>
      <c r="B36" s="71" t="s">
        <v>45</v>
      </c>
      <c r="C36" s="78"/>
      <c r="D36" s="82">
        <f>SUM(D23+D29+D30+D31+D32+D28+D34+D35)</f>
        <v>475</v>
      </c>
      <c r="E36" s="82">
        <f t="shared" ref="E36:H36" si="1">SUM(E23+E29+E30+E31+E32+E28+E34+E35)</f>
        <v>143</v>
      </c>
      <c r="F36" s="82">
        <f t="shared" si="1"/>
        <v>201</v>
      </c>
      <c r="G36" s="82">
        <f t="shared" si="1"/>
        <v>75</v>
      </c>
      <c r="H36" s="82">
        <f t="shared" si="1"/>
        <v>56</v>
      </c>
      <c r="I36" s="74"/>
      <c r="J36" s="75"/>
    </row>
    <row r="37" spans="1:10" s="24" customFormat="1" ht="12.75" customHeight="1" thickBot="1" x14ac:dyDescent="0.35">
      <c r="A37" s="76"/>
      <c r="B37" s="72" t="s">
        <v>44</v>
      </c>
      <c r="C37" s="78"/>
      <c r="D37" s="82">
        <f>E37+F37+G37+H37</f>
        <v>446.5</v>
      </c>
      <c r="E37" s="82">
        <f>E23+E28+E29+E30+E31+E32+E34+E35-E26/2</f>
        <v>114.5</v>
      </c>
      <c r="F37" s="82">
        <f>F23+F28+F29+F30+F31+F32+F34+F35</f>
        <v>201</v>
      </c>
      <c r="G37" s="82">
        <f>G23+G28+G29+G30+G31+G32+G34+G35</f>
        <v>75</v>
      </c>
      <c r="H37" s="82">
        <f>H23+H28+H29+H30+H31+H32+H34+H35</f>
        <v>56</v>
      </c>
      <c r="I37" s="74"/>
      <c r="J37" s="75"/>
    </row>
    <row r="38" spans="1:10" s="24" customFormat="1" ht="12.75" customHeight="1" thickBot="1" x14ac:dyDescent="0.35">
      <c r="A38" s="76"/>
      <c r="B38" s="77"/>
      <c r="C38" s="78"/>
      <c r="D38" s="82"/>
      <c r="E38" s="82"/>
      <c r="F38" s="82"/>
      <c r="G38" s="82"/>
      <c r="H38" s="82"/>
      <c r="I38" s="74"/>
      <c r="J38" s="75"/>
    </row>
    <row r="39" spans="1:10" s="3" customFormat="1" ht="13.5" customHeight="1" thickBot="1" x14ac:dyDescent="0.35">
      <c r="A39" s="76"/>
      <c r="B39" s="71" t="s">
        <v>47</v>
      </c>
      <c r="C39" s="100"/>
      <c r="D39" s="82">
        <f>D11+D19+D36</f>
        <v>2299</v>
      </c>
      <c r="E39" s="82">
        <f>E11+E19+E36</f>
        <v>624</v>
      </c>
      <c r="F39" s="82">
        <f>F11+F19+F36</f>
        <v>479</v>
      </c>
      <c r="G39" s="82">
        <f>G11+G19+G36</f>
        <v>404</v>
      </c>
      <c r="H39" s="82">
        <f>H11+H19+H36</f>
        <v>792</v>
      </c>
      <c r="I39" s="74"/>
      <c r="J39" s="75"/>
    </row>
    <row r="40" spans="1:10" s="19" customFormat="1" ht="12.75" customHeight="1" thickBot="1" x14ac:dyDescent="0.35">
      <c r="A40" s="76"/>
      <c r="B40" s="72" t="s">
        <v>23</v>
      </c>
      <c r="C40" s="100"/>
      <c r="D40" s="82"/>
      <c r="E40" s="82"/>
      <c r="F40" s="82"/>
      <c r="G40" s="82"/>
      <c r="H40" s="82"/>
      <c r="I40" s="74"/>
      <c r="J40" s="75"/>
    </row>
    <row r="41" spans="1:10" ht="12.75" customHeight="1" thickBot="1" x14ac:dyDescent="0.35">
      <c r="A41" s="101"/>
      <c r="B41" s="72" t="s">
        <v>48</v>
      </c>
      <c r="C41" s="72"/>
      <c r="D41" s="82">
        <f>D12+D20+D37</f>
        <v>1361.5</v>
      </c>
      <c r="E41" s="82">
        <f>E12+E20+E37</f>
        <v>354.5</v>
      </c>
      <c r="F41" s="82">
        <f>F12+F20+F37</f>
        <v>343</v>
      </c>
      <c r="G41" s="82">
        <f>G12+G20+G37</f>
        <v>239.5</v>
      </c>
      <c r="H41" s="82">
        <f>H12+H20+H37</f>
        <v>424</v>
      </c>
      <c r="I41" s="102"/>
      <c r="J41" s="103"/>
    </row>
    <row r="42" spans="1:10" s="36" customFormat="1" ht="12.75" customHeight="1" x14ac:dyDescent="0.3">
      <c r="A42" s="31"/>
      <c r="B42" s="32"/>
      <c r="C42" s="33"/>
      <c r="D42" s="34"/>
      <c r="E42" s="34"/>
      <c r="F42" s="34"/>
      <c r="G42" s="34"/>
      <c r="H42" s="34"/>
      <c r="I42" s="35"/>
    </row>
    <row r="43" spans="1:10" s="3" customFormat="1" ht="15" customHeight="1" x14ac:dyDescent="0.3">
      <c r="A43" s="109" t="s">
        <v>38</v>
      </c>
      <c r="B43" s="109"/>
      <c r="C43" s="109"/>
      <c r="D43" s="109"/>
      <c r="E43" s="109"/>
      <c r="F43" s="109"/>
      <c r="G43" s="109"/>
      <c r="H43" s="109"/>
      <c r="I43" s="109"/>
      <c r="J43" s="109"/>
    </row>
    <row r="44" spans="1:10" ht="15" customHeight="1" x14ac:dyDescent="0.3">
      <c r="A44" s="108" t="s">
        <v>37</v>
      </c>
      <c r="B44" s="108"/>
      <c r="G44" s="42"/>
    </row>
    <row r="45" spans="1:10" x14ac:dyDescent="0.3">
      <c r="D45" s="42"/>
    </row>
    <row r="46" spans="1:10" x14ac:dyDescent="0.3">
      <c r="B46" s="37"/>
    </row>
  </sheetData>
  <mergeCells count="3">
    <mergeCell ref="A4:I4"/>
    <mergeCell ref="A44:B44"/>
    <mergeCell ref="A43:J43"/>
  </mergeCells>
  <pageMargins left="1.0629921259842521" right="0.43307086614173229" top="0.86614173228346458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Vartotoja</cp:lastModifiedBy>
  <cp:lastPrinted>2021-05-31T10:38:31Z</cp:lastPrinted>
  <dcterms:created xsi:type="dcterms:W3CDTF">2016-07-28T06:13:15Z</dcterms:created>
  <dcterms:modified xsi:type="dcterms:W3CDTF">2021-05-31T10:38:33Z</dcterms:modified>
</cp:coreProperties>
</file>